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011"/>
  <workbookPr/>
  <mc:AlternateContent xmlns:mc="http://schemas.openxmlformats.org/markup-compatibility/2006">
    <mc:Choice Requires="x15">
      <x15ac:absPath xmlns:x15ac="http://schemas.microsoft.com/office/spreadsheetml/2010/11/ac" url="/Users/sia/Dropbox/2016 Resource/Methodology/Business Matchmaker/"/>
    </mc:Choice>
  </mc:AlternateContent>
  <bookViews>
    <workbookView xWindow="0" yWindow="460" windowWidth="25600" windowHeight="14180" tabRatio="500"/>
  </bookViews>
  <sheets>
    <sheet name="Assessment" sheetId="1" r:id="rId1"/>
    <sheet name="Assessment - Blank" sheetId="2" r:id="rId2"/>
  </sheet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Z49" i="2" l="1"/>
  <c r="AA13" i="2"/>
  <c r="AG13" i="2"/>
  <c r="AM13" i="2"/>
  <c r="AS13" i="2"/>
  <c r="AA14" i="2"/>
  <c r="AG14" i="2"/>
  <c r="AM14" i="2"/>
  <c r="AS14" i="2"/>
  <c r="AG15" i="2"/>
  <c r="AM15" i="2"/>
  <c r="AS15" i="2"/>
  <c r="AA16" i="2"/>
  <c r="AG16" i="2"/>
  <c r="AM16" i="2"/>
  <c r="AS16" i="2"/>
  <c r="AA17" i="2"/>
  <c r="AG17" i="2"/>
  <c r="AM17" i="2"/>
  <c r="AS17" i="2"/>
  <c r="AX13" i="2"/>
  <c r="AA18" i="2"/>
  <c r="AG18" i="2"/>
  <c r="AM18" i="2"/>
  <c r="AS18" i="2"/>
  <c r="AA19" i="2"/>
  <c r="AG19" i="2"/>
  <c r="AM19" i="2"/>
  <c r="AS19" i="2"/>
  <c r="AG20" i="2"/>
  <c r="AM20" i="2"/>
  <c r="AS20" i="2"/>
  <c r="AX18" i="2"/>
  <c r="AA21" i="2"/>
  <c r="AG21" i="2"/>
  <c r="AM21" i="2"/>
  <c r="AS21" i="2"/>
  <c r="AA22" i="2"/>
  <c r="AG22" i="2"/>
  <c r="AM22" i="2"/>
  <c r="AS22" i="2"/>
  <c r="AG23" i="2"/>
  <c r="AM23" i="2"/>
  <c r="AS23" i="2"/>
  <c r="AG24" i="2"/>
  <c r="AM24" i="2"/>
  <c r="AS24" i="2"/>
  <c r="AA25" i="2"/>
  <c r="AG25" i="2"/>
  <c r="AM25" i="2"/>
  <c r="AS25" i="2"/>
  <c r="AX21" i="2"/>
  <c r="AA26" i="2"/>
  <c r="AG26" i="2"/>
  <c r="AM26" i="2"/>
  <c r="AS26" i="2"/>
  <c r="AG27" i="2"/>
  <c r="AM27" i="2"/>
  <c r="AS27" i="2"/>
  <c r="AX26" i="2"/>
  <c r="AA28" i="2"/>
  <c r="AG28" i="2"/>
  <c r="AM28" i="2"/>
  <c r="AS28" i="2"/>
  <c r="AA29" i="2"/>
  <c r="AG29" i="2"/>
  <c r="AM29" i="2"/>
  <c r="AS29" i="2"/>
  <c r="AA30" i="2"/>
  <c r="AG30" i="2"/>
  <c r="AM30" i="2"/>
  <c r="AS30" i="2"/>
  <c r="AX28" i="2"/>
  <c r="AA31" i="2"/>
  <c r="AG31" i="2"/>
  <c r="AM31" i="2"/>
  <c r="AS31" i="2"/>
  <c r="AA32" i="2"/>
  <c r="AG32" i="2"/>
  <c r="AM32" i="2"/>
  <c r="AS32" i="2"/>
  <c r="AA33" i="2"/>
  <c r="AG33" i="2"/>
  <c r="AM33" i="2"/>
  <c r="AS33" i="2"/>
  <c r="AX31" i="2"/>
  <c r="AA34" i="2"/>
  <c r="AG34" i="2"/>
  <c r="AM34" i="2"/>
  <c r="AS34" i="2"/>
  <c r="AA35" i="2"/>
  <c r="AG35" i="2"/>
  <c r="AM35" i="2"/>
  <c r="AS35" i="2"/>
  <c r="AA36" i="2"/>
  <c r="AG36" i="2"/>
  <c r="AM36" i="2"/>
  <c r="AS36" i="2"/>
  <c r="AX34" i="2"/>
  <c r="AA37" i="2"/>
  <c r="AG37" i="2"/>
  <c r="AM37" i="2"/>
  <c r="AS37" i="2"/>
  <c r="AA38" i="2"/>
  <c r="AG38" i="2"/>
  <c r="AM38" i="2"/>
  <c r="AS38" i="2"/>
  <c r="AA39" i="2"/>
  <c r="AG39" i="2"/>
  <c r="AM39" i="2"/>
  <c r="AS39" i="2"/>
  <c r="AA40" i="2"/>
  <c r="AG40" i="2"/>
  <c r="AM40" i="2"/>
  <c r="AS40" i="2"/>
  <c r="AX37" i="2"/>
  <c r="AA41" i="2"/>
  <c r="AG41" i="2"/>
  <c r="AM41" i="2"/>
  <c r="AS41" i="2"/>
  <c r="AG42" i="2"/>
  <c r="AM42" i="2"/>
  <c r="AS42" i="2"/>
  <c r="AG43" i="2"/>
  <c r="AM43" i="2"/>
  <c r="AS43" i="2"/>
  <c r="AX41" i="2"/>
  <c r="AA44" i="2"/>
  <c r="AG44" i="2"/>
  <c r="AM44" i="2"/>
  <c r="AS44" i="2"/>
  <c r="AA45" i="2"/>
  <c r="AG45" i="2"/>
  <c r="AM45" i="2"/>
  <c r="AS45" i="2"/>
  <c r="AA46" i="2"/>
  <c r="AG46" i="2"/>
  <c r="AM46" i="2"/>
  <c r="AS46" i="2"/>
  <c r="AG47" i="2"/>
  <c r="AM47" i="2"/>
  <c r="AS47" i="2"/>
  <c r="AX44" i="2"/>
  <c r="AA48" i="2"/>
  <c r="AG48" i="2"/>
  <c r="AM48" i="2"/>
  <c r="AS48" i="2"/>
  <c r="AX48" i="2"/>
  <c r="AX49" i="2"/>
  <c r="Z13" i="2"/>
  <c r="AF13" i="2"/>
  <c r="AL13" i="2"/>
  <c r="AR13" i="2"/>
  <c r="Z14" i="2"/>
  <c r="AF14" i="2"/>
  <c r="AL14" i="2"/>
  <c r="AR14" i="2"/>
  <c r="AF15" i="2"/>
  <c r="AL15" i="2"/>
  <c r="AR15" i="2"/>
  <c r="Z16" i="2"/>
  <c r="AF16" i="2"/>
  <c r="AL16" i="2"/>
  <c r="AR16" i="2"/>
  <c r="Z17" i="2"/>
  <c r="AF17" i="2"/>
  <c r="AL17" i="2"/>
  <c r="AR17" i="2"/>
  <c r="AW13" i="2"/>
  <c r="Z18" i="2"/>
  <c r="AF18" i="2"/>
  <c r="AL18" i="2"/>
  <c r="AR18" i="2"/>
  <c r="Z19" i="2"/>
  <c r="AF19" i="2"/>
  <c r="AL19" i="2"/>
  <c r="AR19" i="2"/>
  <c r="AF20" i="2"/>
  <c r="AL20" i="2"/>
  <c r="AR20" i="2"/>
  <c r="AW18" i="2"/>
  <c r="Z21" i="2"/>
  <c r="AF21" i="2"/>
  <c r="AL21" i="2"/>
  <c r="AR21" i="2"/>
  <c r="Z22" i="2"/>
  <c r="AF22" i="2"/>
  <c r="AL22" i="2"/>
  <c r="AR22" i="2"/>
  <c r="AF23" i="2"/>
  <c r="AL23" i="2"/>
  <c r="AR23" i="2"/>
  <c r="AF24" i="2"/>
  <c r="AL24" i="2"/>
  <c r="AR24" i="2"/>
  <c r="Z25" i="2"/>
  <c r="AF25" i="2"/>
  <c r="AL25" i="2"/>
  <c r="AR25" i="2"/>
  <c r="AW21" i="2"/>
  <c r="Z26" i="2"/>
  <c r="AF26" i="2"/>
  <c r="AL26" i="2"/>
  <c r="AR26" i="2"/>
  <c r="AF27" i="2"/>
  <c r="AL27" i="2"/>
  <c r="AR27" i="2"/>
  <c r="AW26" i="2"/>
  <c r="Z28" i="2"/>
  <c r="AF28" i="2"/>
  <c r="AL28" i="2"/>
  <c r="AR28" i="2"/>
  <c r="Z29" i="2"/>
  <c r="AF29" i="2"/>
  <c r="AL29" i="2"/>
  <c r="AR29" i="2"/>
  <c r="Z30" i="2"/>
  <c r="AF30" i="2"/>
  <c r="AL30" i="2"/>
  <c r="AR30" i="2"/>
  <c r="AW28" i="2"/>
  <c r="Z31" i="2"/>
  <c r="AF31" i="2"/>
  <c r="AL31" i="2"/>
  <c r="AR31" i="2"/>
  <c r="Z32" i="2"/>
  <c r="AF32" i="2"/>
  <c r="AL32" i="2"/>
  <c r="AR32" i="2"/>
  <c r="Z33" i="2"/>
  <c r="AF33" i="2"/>
  <c r="AL33" i="2"/>
  <c r="AR33" i="2"/>
  <c r="AW31" i="2"/>
  <c r="Z34" i="2"/>
  <c r="AF34" i="2"/>
  <c r="AL34" i="2"/>
  <c r="AR34" i="2"/>
  <c r="Z35" i="2"/>
  <c r="AF35" i="2"/>
  <c r="AL35" i="2"/>
  <c r="AR35" i="2"/>
  <c r="Z36" i="2"/>
  <c r="AF36" i="2"/>
  <c r="AL36" i="2"/>
  <c r="AR36" i="2"/>
  <c r="AW34" i="2"/>
  <c r="Z37" i="2"/>
  <c r="AF37" i="2"/>
  <c r="AL37" i="2"/>
  <c r="AR37" i="2"/>
  <c r="Z38" i="2"/>
  <c r="AF38" i="2"/>
  <c r="AL38" i="2"/>
  <c r="AR38" i="2"/>
  <c r="Z39" i="2"/>
  <c r="AF39" i="2"/>
  <c r="AL39" i="2"/>
  <c r="AR39" i="2"/>
  <c r="Z40" i="2"/>
  <c r="AF40" i="2"/>
  <c r="AL40" i="2"/>
  <c r="AR40" i="2"/>
  <c r="AW37" i="2"/>
  <c r="Z41" i="2"/>
  <c r="AF41" i="2"/>
  <c r="AL41" i="2"/>
  <c r="AR41" i="2"/>
  <c r="AF42" i="2"/>
  <c r="AL42" i="2"/>
  <c r="AR42" i="2"/>
  <c r="AF43" i="2"/>
  <c r="AL43" i="2"/>
  <c r="AR43" i="2"/>
  <c r="AW41" i="2"/>
  <c r="Z44" i="2"/>
  <c r="AF44" i="2"/>
  <c r="AL44" i="2"/>
  <c r="AR44" i="2"/>
  <c r="Z45" i="2"/>
  <c r="AF45" i="2"/>
  <c r="AL45" i="2"/>
  <c r="AR45" i="2"/>
  <c r="Z46" i="2"/>
  <c r="AF46" i="2"/>
  <c r="AL46" i="2"/>
  <c r="AR46" i="2"/>
  <c r="AF47" i="2"/>
  <c r="AL47" i="2"/>
  <c r="AR47" i="2"/>
  <c r="AW44" i="2"/>
  <c r="Z48" i="2"/>
  <c r="AF48" i="2"/>
  <c r="AL48" i="2"/>
  <c r="AR48" i="2"/>
  <c r="AW48" i="2"/>
  <c r="AW49" i="2"/>
  <c r="Y13" i="2"/>
  <c r="AE13" i="2"/>
  <c r="AK13" i="2"/>
  <c r="AQ13" i="2"/>
  <c r="Y14" i="2"/>
  <c r="AE14" i="2"/>
  <c r="AK14" i="2"/>
  <c r="AQ14" i="2"/>
  <c r="AE15" i="2"/>
  <c r="AK15" i="2"/>
  <c r="AQ15" i="2"/>
  <c r="Y16" i="2"/>
  <c r="AE16" i="2"/>
  <c r="AK16" i="2"/>
  <c r="AQ16" i="2"/>
  <c r="Y17" i="2"/>
  <c r="AE17" i="2"/>
  <c r="AK17" i="2"/>
  <c r="AQ17" i="2"/>
  <c r="AV13" i="2"/>
  <c r="Y18" i="2"/>
  <c r="AE18" i="2"/>
  <c r="AK18" i="2"/>
  <c r="AQ18" i="2"/>
  <c r="Y19" i="2"/>
  <c r="AE19" i="2"/>
  <c r="AK19" i="2"/>
  <c r="AQ19" i="2"/>
  <c r="AE20" i="2"/>
  <c r="AK20" i="2"/>
  <c r="AQ20" i="2"/>
  <c r="AV18" i="2"/>
  <c r="Y21" i="2"/>
  <c r="AE21" i="2"/>
  <c r="AK21" i="2"/>
  <c r="AQ21" i="2"/>
  <c r="Y22" i="2"/>
  <c r="AE22" i="2"/>
  <c r="AK22" i="2"/>
  <c r="AQ22" i="2"/>
  <c r="AE23" i="2"/>
  <c r="AK23" i="2"/>
  <c r="AQ23" i="2"/>
  <c r="AE24" i="2"/>
  <c r="AK24" i="2"/>
  <c r="AQ24" i="2"/>
  <c r="Y25" i="2"/>
  <c r="AE25" i="2"/>
  <c r="AK25" i="2"/>
  <c r="AQ25" i="2"/>
  <c r="AV21" i="2"/>
  <c r="Y26" i="2"/>
  <c r="AE26" i="2"/>
  <c r="AK26" i="2"/>
  <c r="AQ26" i="2"/>
  <c r="AE27" i="2"/>
  <c r="AK27" i="2"/>
  <c r="AQ27" i="2"/>
  <c r="AV26" i="2"/>
  <c r="Y28" i="2"/>
  <c r="AE28" i="2"/>
  <c r="AK28" i="2"/>
  <c r="AQ28" i="2"/>
  <c r="Y29" i="2"/>
  <c r="AE29" i="2"/>
  <c r="AK29" i="2"/>
  <c r="AQ29" i="2"/>
  <c r="Y30" i="2"/>
  <c r="AE30" i="2"/>
  <c r="AK30" i="2"/>
  <c r="AQ30" i="2"/>
  <c r="AV28" i="2"/>
  <c r="Y31" i="2"/>
  <c r="AE31" i="2"/>
  <c r="AK31" i="2"/>
  <c r="AQ31" i="2"/>
  <c r="Y32" i="2"/>
  <c r="AE32" i="2"/>
  <c r="AK32" i="2"/>
  <c r="AQ32" i="2"/>
  <c r="Y33" i="2"/>
  <c r="AE33" i="2"/>
  <c r="AK33" i="2"/>
  <c r="AQ33" i="2"/>
  <c r="AV31" i="2"/>
  <c r="Y34" i="2"/>
  <c r="AE34" i="2"/>
  <c r="AK34" i="2"/>
  <c r="AQ34" i="2"/>
  <c r="Y35" i="2"/>
  <c r="AE35" i="2"/>
  <c r="AK35" i="2"/>
  <c r="AQ35" i="2"/>
  <c r="Y36" i="2"/>
  <c r="AE36" i="2"/>
  <c r="AK36" i="2"/>
  <c r="AQ36" i="2"/>
  <c r="AV34" i="2"/>
  <c r="Y37" i="2"/>
  <c r="AE37" i="2"/>
  <c r="AK37" i="2"/>
  <c r="AQ37" i="2"/>
  <c r="Y38" i="2"/>
  <c r="AE38" i="2"/>
  <c r="AK38" i="2"/>
  <c r="AQ38" i="2"/>
  <c r="Y39" i="2"/>
  <c r="AE39" i="2"/>
  <c r="AK39" i="2"/>
  <c r="AQ39" i="2"/>
  <c r="Y40" i="2"/>
  <c r="AE40" i="2"/>
  <c r="AK40" i="2"/>
  <c r="AQ40" i="2"/>
  <c r="AV37" i="2"/>
  <c r="Y41" i="2"/>
  <c r="AE41" i="2"/>
  <c r="AK41" i="2"/>
  <c r="AQ41" i="2"/>
  <c r="AE42" i="2"/>
  <c r="AK42" i="2"/>
  <c r="AQ42" i="2"/>
  <c r="AE43" i="2"/>
  <c r="AK43" i="2"/>
  <c r="AQ43" i="2"/>
  <c r="AV41" i="2"/>
  <c r="Y44" i="2"/>
  <c r="AE44" i="2"/>
  <c r="AK44" i="2"/>
  <c r="AQ44" i="2"/>
  <c r="Y45" i="2"/>
  <c r="AE45" i="2"/>
  <c r="AK45" i="2"/>
  <c r="AQ45" i="2"/>
  <c r="Y46" i="2"/>
  <c r="AE46" i="2"/>
  <c r="AK46" i="2"/>
  <c r="AQ46" i="2"/>
  <c r="AE47" i="2"/>
  <c r="AK47" i="2"/>
  <c r="AQ47" i="2"/>
  <c r="AV44" i="2"/>
  <c r="Y48" i="2"/>
  <c r="AE48" i="2"/>
  <c r="AK48" i="2"/>
  <c r="AQ48" i="2"/>
  <c r="AV48" i="2"/>
  <c r="AV49" i="2"/>
  <c r="X13" i="2"/>
  <c r="AD13" i="2"/>
  <c r="AJ13" i="2"/>
  <c r="AP13" i="2"/>
  <c r="X14" i="2"/>
  <c r="AD14" i="2"/>
  <c r="AJ14" i="2"/>
  <c r="AP14" i="2"/>
  <c r="AD15" i="2"/>
  <c r="AJ15" i="2"/>
  <c r="AP15" i="2"/>
  <c r="X16" i="2"/>
  <c r="AD16" i="2"/>
  <c r="AJ16" i="2"/>
  <c r="AP16" i="2"/>
  <c r="X17" i="2"/>
  <c r="AD17" i="2"/>
  <c r="AJ17" i="2"/>
  <c r="AP17" i="2"/>
  <c r="AU13" i="2"/>
  <c r="X18" i="2"/>
  <c r="AD18" i="2"/>
  <c r="AJ18" i="2"/>
  <c r="AP18" i="2"/>
  <c r="X19" i="2"/>
  <c r="AD19" i="2"/>
  <c r="AJ19" i="2"/>
  <c r="AP19" i="2"/>
  <c r="AD20" i="2"/>
  <c r="AJ20" i="2"/>
  <c r="AP20" i="2"/>
  <c r="AU18" i="2"/>
  <c r="X21" i="2"/>
  <c r="AD21" i="2"/>
  <c r="AJ21" i="2"/>
  <c r="AP21" i="2"/>
  <c r="X22" i="2"/>
  <c r="AD22" i="2"/>
  <c r="AJ22" i="2"/>
  <c r="AP22" i="2"/>
  <c r="AD23" i="2"/>
  <c r="AJ23" i="2"/>
  <c r="AP23" i="2"/>
  <c r="AD24" i="2"/>
  <c r="AJ24" i="2"/>
  <c r="AP24" i="2"/>
  <c r="X25" i="2"/>
  <c r="AD25" i="2"/>
  <c r="AJ25" i="2"/>
  <c r="AP25" i="2"/>
  <c r="AU21" i="2"/>
  <c r="X26" i="2"/>
  <c r="AD26" i="2"/>
  <c r="AJ26" i="2"/>
  <c r="AP26" i="2"/>
  <c r="AD27" i="2"/>
  <c r="AJ27" i="2"/>
  <c r="AP27" i="2"/>
  <c r="AU26" i="2"/>
  <c r="X28" i="2"/>
  <c r="AD28" i="2"/>
  <c r="AJ28" i="2"/>
  <c r="AP28" i="2"/>
  <c r="X29" i="2"/>
  <c r="AD29" i="2"/>
  <c r="AJ29" i="2"/>
  <c r="AP29" i="2"/>
  <c r="X30" i="2"/>
  <c r="AD30" i="2"/>
  <c r="AJ30" i="2"/>
  <c r="AP30" i="2"/>
  <c r="AU28" i="2"/>
  <c r="X31" i="2"/>
  <c r="AD31" i="2"/>
  <c r="AJ31" i="2"/>
  <c r="AP31" i="2"/>
  <c r="X32" i="2"/>
  <c r="AD32" i="2"/>
  <c r="AJ32" i="2"/>
  <c r="AP32" i="2"/>
  <c r="X33" i="2"/>
  <c r="AD33" i="2"/>
  <c r="AJ33" i="2"/>
  <c r="AP33" i="2"/>
  <c r="AU31" i="2"/>
  <c r="X34" i="2"/>
  <c r="AD34" i="2"/>
  <c r="AJ34" i="2"/>
  <c r="AP34" i="2"/>
  <c r="X35" i="2"/>
  <c r="AD35" i="2"/>
  <c r="AJ35" i="2"/>
  <c r="AP35" i="2"/>
  <c r="X36" i="2"/>
  <c r="AD36" i="2"/>
  <c r="AJ36" i="2"/>
  <c r="AP36" i="2"/>
  <c r="AU34" i="2"/>
  <c r="X37" i="2"/>
  <c r="AD37" i="2"/>
  <c r="AJ37" i="2"/>
  <c r="AP37" i="2"/>
  <c r="X38" i="2"/>
  <c r="AD38" i="2"/>
  <c r="AJ38" i="2"/>
  <c r="AP38" i="2"/>
  <c r="X39" i="2"/>
  <c r="AD39" i="2"/>
  <c r="AJ39" i="2"/>
  <c r="AP39" i="2"/>
  <c r="X40" i="2"/>
  <c r="AD40" i="2"/>
  <c r="AJ40" i="2"/>
  <c r="AP40" i="2"/>
  <c r="AU37" i="2"/>
  <c r="X41" i="2"/>
  <c r="AD41" i="2"/>
  <c r="AJ41" i="2"/>
  <c r="AP41" i="2"/>
  <c r="AD42" i="2"/>
  <c r="AJ42" i="2"/>
  <c r="AP42" i="2"/>
  <c r="AD43" i="2"/>
  <c r="AJ43" i="2"/>
  <c r="AP43" i="2"/>
  <c r="AU41" i="2"/>
  <c r="X44" i="2"/>
  <c r="AD44" i="2"/>
  <c r="AJ44" i="2"/>
  <c r="AP44" i="2"/>
  <c r="X45" i="2"/>
  <c r="AD45" i="2"/>
  <c r="AJ45" i="2"/>
  <c r="AP45" i="2"/>
  <c r="X46" i="2"/>
  <c r="AD46" i="2"/>
  <c r="AJ46" i="2"/>
  <c r="AP46" i="2"/>
  <c r="AD47" i="2"/>
  <c r="AJ47" i="2"/>
  <c r="AP47" i="2"/>
  <c r="AU44" i="2"/>
  <c r="X48" i="2"/>
  <c r="AD48" i="2"/>
  <c r="AJ48" i="2"/>
  <c r="AP48" i="2"/>
  <c r="AU48" i="2"/>
  <c r="AU49" i="2"/>
  <c r="W13" i="2"/>
  <c r="AC13" i="2"/>
  <c r="AI13" i="2"/>
  <c r="AO13" i="2"/>
  <c r="W14" i="2"/>
  <c r="AC14" i="2"/>
  <c r="AI14" i="2"/>
  <c r="AO14" i="2"/>
  <c r="AC15" i="2"/>
  <c r="AI15" i="2"/>
  <c r="AO15" i="2"/>
  <c r="W16" i="2"/>
  <c r="AC16" i="2"/>
  <c r="AI16" i="2"/>
  <c r="AO16" i="2"/>
  <c r="W17" i="2"/>
  <c r="AC17" i="2"/>
  <c r="AI17" i="2"/>
  <c r="AO17" i="2"/>
  <c r="AT13" i="2"/>
  <c r="W18" i="2"/>
  <c r="AC18" i="2"/>
  <c r="AI18" i="2"/>
  <c r="AO18" i="2"/>
  <c r="W19" i="2"/>
  <c r="AC19" i="2"/>
  <c r="AI19" i="2"/>
  <c r="AO19" i="2"/>
  <c r="AC20" i="2"/>
  <c r="AI20" i="2"/>
  <c r="AO20" i="2"/>
  <c r="AT18" i="2"/>
  <c r="W21" i="2"/>
  <c r="AC21" i="2"/>
  <c r="AI21" i="2"/>
  <c r="AO21" i="2"/>
  <c r="W22" i="2"/>
  <c r="AC22" i="2"/>
  <c r="AI22" i="2"/>
  <c r="AO22" i="2"/>
  <c r="AC23" i="2"/>
  <c r="AI23" i="2"/>
  <c r="AO23" i="2"/>
  <c r="AC24" i="2"/>
  <c r="AI24" i="2"/>
  <c r="AO24" i="2"/>
  <c r="W25" i="2"/>
  <c r="AC25" i="2"/>
  <c r="AI25" i="2"/>
  <c r="AO25" i="2"/>
  <c r="AT21" i="2"/>
  <c r="W26" i="2"/>
  <c r="AC26" i="2"/>
  <c r="AI26" i="2"/>
  <c r="AO26" i="2"/>
  <c r="AC27" i="2"/>
  <c r="AI27" i="2"/>
  <c r="AO27" i="2"/>
  <c r="AT26" i="2"/>
  <c r="W28" i="2"/>
  <c r="AC28" i="2"/>
  <c r="AI28" i="2"/>
  <c r="AO28" i="2"/>
  <c r="W29" i="2"/>
  <c r="AC29" i="2"/>
  <c r="AI29" i="2"/>
  <c r="AO29" i="2"/>
  <c r="W30" i="2"/>
  <c r="AC30" i="2"/>
  <c r="AI30" i="2"/>
  <c r="AO30" i="2"/>
  <c r="AT28" i="2"/>
  <c r="W31" i="2"/>
  <c r="AC31" i="2"/>
  <c r="AI31" i="2"/>
  <c r="AO31" i="2"/>
  <c r="W32" i="2"/>
  <c r="AC32" i="2"/>
  <c r="AI32" i="2"/>
  <c r="AO32" i="2"/>
  <c r="W33" i="2"/>
  <c r="AC33" i="2"/>
  <c r="AI33" i="2"/>
  <c r="AO33" i="2"/>
  <c r="AT31" i="2"/>
  <c r="W34" i="2"/>
  <c r="AC34" i="2"/>
  <c r="AI34" i="2"/>
  <c r="AO34" i="2"/>
  <c r="W35" i="2"/>
  <c r="AC35" i="2"/>
  <c r="AI35" i="2"/>
  <c r="AO35" i="2"/>
  <c r="W36" i="2"/>
  <c r="AC36" i="2"/>
  <c r="AI36" i="2"/>
  <c r="AO36" i="2"/>
  <c r="AT34" i="2"/>
  <c r="W37" i="2"/>
  <c r="AC37" i="2"/>
  <c r="AI37" i="2"/>
  <c r="AO37" i="2"/>
  <c r="W38" i="2"/>
  <c r="AC38" i="2"/>
  <c r="AI38" i="2"/>
  <c r="AO38" i="2"/>
  <c r="W39" i="2"/>
  <c r="AC39" i="2"/>
  <c r="AI39" i="2"/>
  <c r="AO39" i="2"/>
  <c r="W40" i="2"/>
  <c r="AC40" i="2"/>
  <c r="AI40" i="2"/>
  <c r="AO40" i="2"/>
  <c r="AT37" i="2"/>
  <c r="W41" i="2"/>
  <c r="AC41" i="2"/>
  <c r="AI41" i="2"/>
  <c r="AO41" i="2"/>
  <c r="AC42" i="2"/>
  <c r="AI42" i="2"/>
  <c r="AO42" i="2"/>
  <c r="AC43" i="2"/>
  <c r="AI43" i="2"/>
  <c r="AO43" i="2"/>
  <c r="AT41" i="2"/>
  <c r="W44" i="2"/>
  <c r="AC44" i="2"/>
  <c r="AI44" i="2"/>
  <c r="AO44" i="2"/>
  <c r="W45" i="2"/>
  <c r="AC45" i="2"/>
  <c r="AI45" i="2"/>
  <c r="AO45" i="2"/>
  <c r="W46" i="2"/>
  <c r="AC46" i="2"/>
  <c r="AI46" i="2"/>
  <c r="AO46" i="2"/>
  <c r="AC47" i="2"/>
  <c r="AI47" i="2"/>
  <c r="AO47" i="2"/>
  <c r="AT44" i="2"/>
  <c r="W48" i="2"/>
  <c r="AC48" i="2"/>
  <c r="AI48" i="2"/>
  <c r="AO48" i="2"/>
  <c r="AT48" i="2"/>
  <c r="AT49" i="2"/>
  <c r="M49" i="2"/>
  <c r="K49" i="2"/>
  <c r="J49" i="2"/>
  <c r="I49" i="2"/>
  <c r="H49" i="2"/>
  <c r="G49" i="2"/>
  <c r="AA43" i="2"/>
  <c r="Z43" i="2"/>
  <c r="Y43" i="2"/>
  <c r="X43" i="2"/>
  <c r="W43" i="2"/>
  <c r="AA42" i="2"/>
  <c r="Z42" i="2"/>
  <c r="Y42" i="2"/>
  <c r="X42" i="2"/>
  <c r="W42" i="2"/>
  <c r="AA24" i="2"/>
  <c r="Z24" i="2"/>
  <c r="Y24" i="2"/>
  <c r="X24" i="2"/>
  <c r="W24" i="2"/>
  <c r="AA23" i="2"/>
  <c r="Z23" i="2"/>
  <c r="Y23" i="2"/>
  <c r="X23" i="2"/>
  <c r="W23" i="2"/>
  <c r="AG43" i="1"/>
  <c r="AF43" i="1"/>
  <c r="AE43" i="1"/>
  <c r="AD43" i="1"/>
  <c r="AC43" i="1"/>
  <c r="AI43" i="1"/>
  <c r="AO43" i="1"/>
  <c r="AT41" i="1"/>
  <c r="K24" i="1"/>
  <c r="K23" i="1"/>
  <c r="K43" i="1"/>
  <c r="H23" i="1"/>
  <c r="H24" i="1"/>
  <c r="H43" i="1"/>
  <c r="I24" i="1"/>
  <c r="I43" i="1"/>
  <c r="J23" i="1"/>
  <c r="J24" i="1"/>
  <c r="J43" i="1"/>
  <c r="AG42" i="1"/>
  <c r="AF42" i="1"/>
  <c r="AE42" i="1"/>
  <c r="AD42" i="1"/>
  <c r="AC42" i="1"/>
  <c r="AG24" i="1"/>
  <c r="AF24" i="1"/>
  <c r="AE24" i="1"/>
  <c r="AD24" i="1"/>
  <c r="G24" i="1"/>
  <c r="AC24" i="1"/>
  <c r="AG23" i="1"/>
  <c r="AF23" i="1"/>
  <c r="AE23" i="1"/>
  <c r="AD23" i="1"/>
  <c r="AC23" i="1"/>
  <c r="AZ49" i="1"/>
  <c r="M49" i="1"/>
  <c r="AA48" i="1"/>
  <c r="AG48" i="1"/>
  <c r="AM48" i="1"/>
  <c r="AS48" i="1"/>
  <c r="AX48" i="1"/>
  <c r="AA44" i="1"/>
  <c r="AG44" i="1"/>
  <c r="AM44" i="1"/>
  <c r="AS44" i="1"/>
  <c r="AA45" i="1"/>
  <c r="AG45" i="1"/>
  <c r="AM45" i="1"/>
  <c r="AS45" i="1"/>
  <c r="AA46" i="1"/>
  <c r="AG46" i="1"/>
  <c r="AM46" i="1"/>
  <c r="AS46" i="1"/>
  <c r="AG47" i="1"/>
  <c r="AM47" i="1"/>
  <c r="AS47" i="1"/>
  <c r="AX44" i="1"/>
  <c r="AA41" i="1"/>
  <c r="AG41" i="1"/>
  <c r="AM41" i="1"/>
  <c r="AS41" i="1"/>
  <c r="F23" i="1"/>
  <c r="AM42" i="1"/>
  <c r="AS42" i="1"/>
  <c r="AM43" i="1"/>
  <c r="AS43" i="1"/>
  <c r="AX41" i="1"/>
  <c r="AA40" i="1"/>
  <c r="AG40" i="1"/>
  <c r="AM40" i="1"/>
  <c r="AS40" i="1"/>
  <c r="AA37" i="1"/>
  <c r="AG37" i="1"/>
  <c r="AM37" i="1"/>
  <c r="AS37" i="1"/>
  <c r="AA38" i="1"/>
  <c r="AG38" i="1"/>
  <c r="AM38" i="1"/>
  <c r="AS38" i="1"/>
  <c r="AA39" i="1"/>
  <c r="AG39" i="1"/>
  <c r="AM39" i="1"/>
  <c r="AS39" i="1"/>
  <c r="AX37" i="1"/>
  <c r="AA34" i="1"/>
  <c r="AG34" i="1"/>
  <c r="AM34" i="1"/>
  <c r="AS34" i="1"/>
  <c r="AA35" i="1"/>
  <c r="AG35" i="1"/>
  <c r="AM35" i="1"/>
  <c r="AS35" i="1"/>
  <c r="AA36" i="1"/>
  <c r="AG36" i="1"/>
  <c r="AM36" i="1"/>
  <c r="AS36" i="1"/>
  <c r="AX34" i="1"/>
  <c r="AA31" i="1"/>
  <c r="AG31" i="1"/>
  <c r="AM31" i="1"/>
  <c r="AS31" i="1"/>
  <c r="AA32" i="1"/>
  <c r="AG32" i="1"/>
  <c r="AM32" i="1"/>
  <c r="AS32" i="1"/>
  <c r="AA33" i="1"/>
  <c r="AG33" i="1"/>
  <c r="AM33" i="1"/>
  <c r="AS33" i="1"/>
  <c r="AX31" i="1"/>
  <c r="AA28" i="1"/>
  <c r="AG28" i="1"/>
  <c r="AM28" i="1"/>
  <c r="AS28" i="1"/>
  <c r="AA29" i="1"/>
  <c r="AG29" i="1"/>
  <c r="AM29" i="1"/>
  <c r="AS29" i="1"/>
  <c r="AA30" i="1"/>
  <c r="AG30" i="1"/>
  <c r="AM30" i="1"/>
  <c r="AS30" i="1"/>
  <c r="AX28" i="1"/>
  <c r="AA26" i="1"/>
  <c r="AG26" i="1"/>
  <c r="AM26" i="1"/>
  <c r="AS26" i="1"/>
  <c r="AG27" i="1"/>
  <c r="AM27" i="1"/>
  <c r="AS27" i="1"/>
  <c r="AX26" i="1"/>
  <c r="AM23" i="1"/>
  <c r="AS23" i="1"/>
  <c r="AM24" i="1"/>
  <c r="AS24" i="1"/>
  <c r="AA21" i="1"/>
  <c r="AG21" i="1"/>
  <c r="AM21" i="1"/>
  <c r="AS21" i="1"/>
  <c r="AA22" i="1"/>
  <c r="AG22" i="1"/>
  <c r="AM22" i="1"/>
  <c r="AS22" i="1"/>
  <c r="AA25" i="1"/>
  <c r="AG25" i="1"/>
  <c r="AM25" i="1"/>
  <c r="AS25" i="1"/>
  <c r="AX21" i="1"/>
  <c r="AA18" i="1"/>
  <c r="AG18" i="1"/>
  <c r="AM18" i="1"/>
  <c r="AS18" i="1"/>
  <c r="AA19" i="1"/>
  <c r="AG19" i="1"/>
  <c r="AM19" i="1"/>
  <c r="AS19" i="1"/>
  <c r="AG20" i="1"/>
  <c r="AM20" i="1"/>
  <c r="AS20" i="1"/>
  <c r="AX18" i="1"/>
  <c r="AA13" i="1"/>
  <c r="AG13" i="1"/>
  <c r="AM13" i="1"/>
  <c r="AS13" i="1"/>
  <c r="AA14" i="1"/>
  <c r="AG14" i="1"/>
  <c r="AM14" i="1"/>
  <c r="AS14" i="1"/>
  <c r="AG15" i="1"/>
  <c r="AM15" i="1"/>
  <c r="AS15" i="1"/>
  <c r="AA16" i="1"/>
  <c r="AG16" i="1"/>
  <c r="AM16" i="1"/>
  <c r="AS16" i="1"/>
  <c r="AA17" i="1"/>
  <c r="AG17" i="1"/>
  <c r="AM17" i="1"/>
  <c r="AS17" i="1"/>
  <c r="AX13" i="1"/>
  <c r="Z48" i="1"/>
  <c r="AF48" i="1"/>
  <c r="AL48" i="1"/>
  <c r="AR48" i="1"/>
  <c r="AW48" i="1"/>
  <c r="Z44" i="1"/>
  <c r="AF44" i="1"/>
  <c r="AL44" i="1"/>
  <c r="AR44" i="1"/>
  <c r="Z45" i="1"/>
  <c r="AF45" i="1"/>
  <c r="AL45" i="1"/>
  <c r="AR45" i="1"/>
  <c r="Z46" i="1"/>
  <c r="AF46" i="1"/>
  <c r="AL46" i="1"/>
  <c r="AR46" i="1"/>
  <c r="AF47" i="1"/>
  <c r="AL47" i="1"/>
  <c r="AR47" i="1"/>
  <c r="AW44" i="1"/>
  <c r="Z41" i="1"/>
  <c r="AF41" i="1"/>
  <c r="AL41" i="1"/>
  <c r="AR41" i="1"/>
  <c r="AL42" i="1"/>
  <c r="AR42" i="1"/>
  <c r="AL43" i="1"/>
  <c r="AR43" i="1"/>
  <c r="AW41" i="1"/>
  <c r="Z40" i="1"/>
  <c r="AF40" i="1"/>
  <c r="AL40" i="1"/>
  <c r="AR40" i="1"/>
  <c r="Z37" i="1"/>
  <c r="AF37" i="1"/>
  <c r="AL37" i="1"/>
  <c r="AR37" i="1"/>
  <c r="Z38" i="1"/>
  <c r="AF38" i="1"/>
  <c r="AL38" i="1"/>
  <c r="AR38" i="1"/>
  <c r="Z39" i="1"/>
  <c r="AF39" i="1"/>
  <c r="AL39" i="1"/>
  <c r="AR39" i="1"/>
  <c r="AW37" i="1"/>
  <c r="Z34" i="1"/>
  <c r="AF34" i="1"/>
  <c r="AL34" i="1"/>
  <c r="AR34" i="1"/>
  <c r="Z35" i="1"/>
  <c r="AF35" i="1"/>
  <c r="AL35" i="1"/>
  <c r="AR35" i="1"/>
  <c r="Z36" i="1"/>
  <c r="AF36" i="1"/>
  <c r="AL36" i="1"/>
  <c r="AR36" i="1"/>
  <c r="AW34" i="1"/>
  <c r="Z31" i="1"/>
  <c r="AF31" i="1"/>
  <c r="AL31" i="1"/>
  <c r="AR31" i="1"/>
  <c r="Z32" i="1"/>
  <c r="AF32" i="1"/>
  <c r="AL32" i="1"/>
  <c r="AR32" i="1"/>
  <c r="Z33" i="1"/>
  <c r="AF33" i="1"/>
  <c r="AL33" i="1"/>
  <c r="AR33" i="1"/>
  <c r="AW31" i="1"/>
  <c r="Z28" i="1"/>
  <c r="AF28" i="1"/>
  <c r="AL28" i="1"/>
  <c r="AR28" i="1"/>
  <c r="Z29" i="1"/>
  <c r="AF29" i="1"/>
  <c r="AL29" i="1"/>
  <c r="AR29" i="1"/>
  <c r="Z30" i="1"/>
  <c r="AF30" i="1"/>
  <c r="AL30" i="1"/>
  <c r="AR30" i="1"/>
  <c r="AW28" i="1"/>
  <c r="Z26" i="1"/>
  <c r="AF26" i="1"/>
  <c r="AL26" i="1"/>
  <c r="AR26" i="1"/>
  <c r="AF27" i="1"/>
  <c r="AL27" i="1"/>
  <c r="AR27" i="1"/>
  <c r="AW26" i="1"/>
  <c r="AL23" i="1"/>
  <c r="AR23" i="1"/>
  <c r="AL24" i="1"/>
  <c r="AR24" i="1"/>
  <c r="Z21" i="1"/>
  <c r="AF21" i="1"/>
  <c r="AL21" i="1"/>
  <c r="AR21" i="1"/>
  <c r="Z22" i="1"/>
  <c r="AF22" i="1"/>
  <c r="AL22" i="1"/>
  <c r="AR22" i="1"/>
  <c r="Z25" i="1"/>
  <c r="AF25" i="1"/>
  <c r="AL25" i="1"/>
  <c r="AR25" i="1"/>
  <c r="AW21" i="1"/>
  <c r="Z18" i="1"/>
  <c r="AF18" i="1"/>
  <c r="AL18" i="1"/>
  <c r="AR18" i="1"/>
  <c r="Z19" i="1"/>
  <c r="AF19" i="1"/>
  <c r="AL19" i="1"/>
  <c r="AR19" i="1"/>
  <c r="AF20" i="1"/>
  <c r="AL20" i="1"/>
  <c r="AR20" i="1"/>
  <c r="AW18" i="1"/>
  <c r="Z13" i="1"/>
  <c r="AF13" i="1"/>
  <c r="AL13" i="1"/>
  <c r="AR13" i="1"/>
  <c r="Z14" i="1"/>
  <c r="AF14" i="1"/>
  <c r="AL14" i="1"/>
  <c r="AR14" i="1"/>
  <c r="AF15" i="1"/>
  <c r="AL15" i="1"/>
  <c r="AR15" i="1"/>
  <c r="Z16" i="1"/>
  <c r="AF16" i="1"/>
  <c r="AL16" i="1"/>
  <c r="AR16" i="1"/>
  <c r="Z17" i="1"/>
  <c r="AF17" i="1"/>
  <c r="AL17" i="1"/>
  <c r="AR17" i="1"/>
  <c r="AW13" i="1"/>
  <c r="Y48" i="1"/>
  <c r="AE48" i="1"/>
  <c r="AK48" i="1"/>
  <c r="AQ48" i="1"/>
  <c r="AV48" i="1"/>
  <c r="Y44" i="1"/>
  <c r="AE44" i="1"/>
  <c r="AK44" i="1"/>
  <c r="AQ44" i="1"/>
  <c r="Y45" i="1"/>
  <c r="AE45" i="1"/>
  <c r="AK45" i="1"/>
  <c r="AQ45" i="1"/>
  <c r="Y46" i="1"/>
  <c r="AE46" i="1"/>
  <c r="AK46" i="1"/>
  <c r="AQ46" i="1"/>
  <c r="AE47" i="1"/>
  <c r="AK47" i="1"/>
  <c r="AQ47" i="1"/>
  <c r="AV44" i="1"/>
  <c r="Y41" i="1"/>
  <c r="AE41" i="1"/>
  <c r="AK41" i="1"/>
  <c r="AQ41" i="1"/>
  <c r="AK42" i="1"/>
  <c r="AQ42" i="1"/>
  <c r="AK43" i="1"/>
  <c r="AQ43" i="1"/>
  <c r="AV41" i="1"/>
  <c r="Y40" i="1"/>
  <c r="AE40" i="1"/>
  <c r="AK40" i="1"/>
  <c r="AQ40" i="1"/>
  <c r="Y37" i="1"/>
  <c r="AE37" i="1"/>
  <c r="AK37" i="1"/>
  <c r="AQ37" i="1"/>
  <c r="Y38" i="1"/>
  <c r="AE38" i="1"/>
  <c r="AK38" i="1"/>
  <c r="AQ38" i="1"/>
  <c r="Y39" i="1"/>
  <c r="AE39" i="1"/>
  <c r="AK39" i="1"/>
  <c r="AQ39" i="1"/>
  <c r="AV37" i="1"/>
  <c r="Y34" i="1"/>
  <c r="AE34" i="1"/>
  <c r="AK34" i="1"/>
  <c r="AQ34" i="1"/>
  <c r="Y35" i="1"/>
  <c r="AE35" i="1"/>
  <c r="AK35" i="1"/>
  <c r="AQ35" i="1"/>
  <c r="Y36" i="1"/>
  <c r="AE36" i="1"/>
  <c r="AK36" i="1"/>
  <c r="AQ36" i="1"/>
  <c r="AV34" i="1"/>
  <c r="Y31" i="1"/>
  <c r="AE31" i="1"/>
  <c r="AK31" i="1"/>
  <c r="AQ31" i="1"/>
  <c r="Y32" i="1"/>
  <c r="AE32" i="1"/>
  <c r="AK32" i="1"/>
  <c r="AQ32" i="1"/>
  <c r="Y33" i="1"/>
  <c r="AE33" i="1"/>
  <c r="AK33" i="1"/>
  <c r="AQ33" i="1"/>
  <c r="AV31" i="1"/>
  <c r="Y28" i="1"/>
  <c r="AE28" i="1"/>
  <c r="AK28" i="1"/>
  <c r="AQ28" i="1"/>
  <c r="Y29" i="1"/>
  <c r="AE29" i="1"/>
  <c r="AK29" i="1"/>
  <c r="AQ29" i="1"/>
  <c r="Y30" i="1"/>
  <c r="AE30" i="1"/>
  <c r="AK30" i="1"/>
  <c r="AQ30" i="1"/>
  <c r="AV28" i="1"/>
  <c r="Y26" i="1"/>
  <c r="AE26" i="1"/>
  <c r="AK26" i="1"/>
  <c r="AQ26" i="1"/>
  <c r="AE27" i="1"/>
  <c r="AK27" i="1"/>
  <c r="AQ27" i="1"/>
  <c r="AV26" i="1"/>
  <c r="AK23" i="1"/>
  <c r="AQ23" i="1"/>
  <c r="AK24" i="1"/>
  <c r="AQ24" i="1"/>
  <c r="Y21" i="1"/>
  <c r="AE21" i="1"/>
  <c r="AK21" i="1"/>
  <c r="AQ21" i="1"/>
  <c r="Y22" i="1"/>
  <c r="AE22" i="1"/>
  <c r="AK22" i="1"/>
  <c r="AQ22" i="1"/>
  <c r="Y25" i="1"/>
  <c r="AE25" i="1"/>
  <c r="AK25" i="1"/>
  <c r="AQ25" i="1"/>
  <c r="AV21" i="1"/>
  <c r="Y18" i="1"/>
  <c r="AE18" i="1"/>
  <c r="AK18" i="1"/>
  <c r="AQ18" i="1"/>
  <c r="Y19" i="1"/>
  <c r="AE19" i="1"/>
  <c r="AK19" i="1"/>
  <c r="AQ19" i="1"/>
  <c r="AE20" i="1"/>
  <c r="AK20" i="1"/>
  <c r="AQ20" i="1"/>
  <c r="AV18" i="1"/>
  <c r="Y13" i="1"/>
  <c r="AE13" i="1"/>
  <c r="AK13" i="1"/>
  <c r="AQ13" i="1"/>
  <c r="Y14" i="1"/>
  <c r="AE14" i="1"/>
  <c r="AK14" i="1"/>
  <c r="AQ14" i="1"/>
  <c r="AE15" i="1"/>
  <c r="AK15" i="1"/>
  <c r="AQ15" i="1"/>
  <c r="Y16" i="1"/>
  <c r="AE16" i="1"/>
  <c r="AK16" i="1"/>
  <c r="AQ16" i="1"/>
  <c r="Y17" i="1"/>
  <c r="AE17" i="1"/>
  <c r="AK17" i="1"/>
  <c r="AQ17" i="1"/>
  <c r="AV13" i="1"/>
  <c r="X48" i="1"/>
  <c r="AD48" i="1"/>
  <c r="AJ48" i="1"/>
  <c r="AP48" i="1"/>
  <c r="AU48" i="1"/>
  <c r="X44" i="1"/>
  <c r="AD44" i="1"/>
  <c r="AJ44" i="1"/>
  <c r="AP44" i="1"/>
  <c r="X45" i="1"/>
  <c r="AD45" i="1"/>
  <c r="AJ45" i="1"/>
  <c r="AP45" i="1"/>
  <c r="X46" i="1"/>
  <c r="AD46" i="1"/>
  <c r="AJ46" i="1"/>
  <c r="AP46" i="1"/>
  <c r="AD47" i="1"/>
  <c r="AJ47" i="1"/>
  <c r="AP47" i="1"/>
  <c r="AU44" i="1"/>
  <c r="X41" i="1"/>
  <c r="AD41" i="1"/>
  <c r="AJ41" i="1"/>
  <c r="AP41" i="1"/>
  <c r="AJ42" i="1"/>
  <c r="AP42" i="1"/>
  <c r="AJ43" i="1"/>
  <c r="AP43" i="1"/>
  <c r="AU41" i="1"/>
  <c r="X40" i="1"/>
  <c r="AD40" i="1"/>
  <c r="AJ40" i="1"/>
  <c r="AP40" i="1"/>
  <c r="X37" i="1"/>
  <c r="AD37" i="1"/>
  <c r="AJ37" i="1"/>
  <c r="AP37" i="1"/>
  <c r="X38" i="1"/>
  <c r="AD38" i="1"/>
  <c r="AJ38" i="1"/>
  <c r="AP38" i="1"/>
  <c r="X39" i="1"/>
  <c r="AD39" i="1"/>
  <c r="AJ39" i="1"/>
  <c r="AP39" i="1"/>
  <c r="AU37" i="1"/>
  <c r="X34" i="1"/>
  <c r="AD34" i="1"/>
  <c r="AJ34" i="1"/>
  <c r="AP34" i="1"/>
  <c r="X35" i="1"/>
  <c r="AD35" i="1"/>
  <c r="AJ35" i="1"/>
  <c r="AP35" i="1"/>
  <c r="X36" i="1"/>
  <c r="AD36" i="1"/>
  <c r="AJ36" i="1"/>
  <c r="AP36" i="1"/>
  <c r="AU34" i="1"/>
  <c r="X31" i="1"/>
  <c r="AD31" i="1"/>
  <c r="AJ31" i="1"/>
  <c r="AP31" i="1"/>
  <c r="X32" i="1"/>
  <c r="AD32" i="1"/>
  <c r="AJ32" i="1"/>
  <c r="AP32" i="1"/>
  <c r="X33" i="1"/>
  <c r="AD33" i="1"/>
  <c r="AJ33" i="1"/>
  <c r="AP33" i="1"/>
  <c r="AU31" i="1"/>
  <c r="X28" i="1"/>
  <c r="AD28" i="1"/>
  <c r="AJ28" i="1"/>
  <c r="AP28" i="1"/>
  <c r="X29" i="1"/>
  <c r="AD29" i="1"/>
  <c r="AJ29" i="1"/>
  <c r="AP29" i="1"/>
  <c r="X30" i="1"/>
  <c r="AD30" i="1"/>
  <c r="AJ30" i="1"/>
  <c r="AP30" i="1"/>
  <c r="AU28" i="1"/>
  <c r="X26" i="1"/>
  <c r="AD26" i="1"/>
  <c r="AJ26" i="1"/>
  <c r="AP26" i="1"/>
  <c r="AD27" i="1"/>
  <c r="AJ27" i="1"/>
  <c r="AP27" i="1"/>
  <c r="AU26" i="1"/>
  <c r="AJ23" i="1"/>
  <c r="AP23" i="1"/>
  <c r="AJ24" i="1"/>
  <c r="AP24" i="1"/>
  <c r="X21" i="1"/>
  <c r="AD21" i="1"/>
  <c r="AJ21" i="1"/>
  <c r="AP21" i="1"/>
  <c r="X22" i="1"/>
  <c r="AD22" i="1"/>
  <c r="AJ22" i="1"/>
  <c r="AP22" i="1"/>
  <c r="X25" i="1"/>
  <c r="AD25" i="1"/>
  <c r="AJ25" i="1"/>
  <c r="AP25" i="1"/>
  <c r="AU21" i="1"/>
  <c r="X18" i="1"/>
  <c r="AD18" i="1"/>
  <c r="AJ18" i="1"/>
  <c r="AP18" i="1"/>
  <c r="X19" i="1"/>
  <c r="AD19" i="1"/>
  <c r="AJ19" i="1"/>
  <c r="AP19" i="1"/>
  <c r="AD20" i="1"/>
  <c r="AJ20" i="1"/>
  <c r="AP20" i="1"/>
  <c r="AU18" i="1"/>
  <c r="X13" i="1"/>
  <c r="AD13" i="1"/>
  <c r="AJ13" i="1"/>
  <c r="AP13" i="1"/>
  <c r="X14" i="1"/>
  <c r="AD14" i="1"/>
  <c r="AJ14" i="1"/>
  <c r="AP14" i="1"/>
  <c r="AD15" i="1"/>
  <c r="AJ15" i="1"/>
  <c r="AP15" i="1"/>
  <c r="X16" i="1"/>
  <c r="AD16" i="1"/>
  <c r="AJ16" i="1"/>
  <c r="AP16" i="1"/>
  <c r="X17" i="1"/>
  <c r="AD17" i="1"/>
  <c r="AJ17" i="1"/>
  <c r="AP17" i="1"/>
  <c r="AU13" i="1"/>
  <c r="W48" i="1"/>
  <c r="AC48" i="1"/>
  <c r="AI48" i="1"/>
  <c r="AO48" i="1"/>
  <c r="AT48" i="1"/>
  <c r="W44" i="1"/>
  <c r="AC44" i="1"/>
  <c r="AI44" i="1"/>
  <c r="AO44" i="1"/>
  <c r="W46" i="1"/>
  <c r="AC46" i="1"/>
  <c r="AI46" i="1"/>
  <c r="AO46" i="1"/>
  <c r="AC47" i="1"/>
  <c r="AI47" i="1"/>
  <c r="AO47" i="1"/>
  <c r="W45" i="1"/>
  <c r="AC45" i="1"/>
  <c r="AI45" i="1"/>
  <c r="AO45" i="1"/>
  <c r="AT44" i="1"/>
  <c r="W41" i="1"/>
  <c r="AC41" i="1"/>
  <c r="AI41" i="1"/>
  <c r="AO41" i="1"/>
  <c r="AI42" i="1"/>
  <c r="AO42" i="1"/>
  <c r="W13" i="1"/>
  <c r="AC13" i="1"/>
  <c r="AI13" i="1"/>
  <c r="AO13" i="1"/>
  <c r="AC15" i="1"/>
  <c r="AI15" i="1"/>
  <c r="AO15" i="1"/>
  <c r="W16" i="1"/>
  <c r="AC16" i="1"/>
  <c r="AI16" i="1"/>
  <c r="AO16" i="1"/>
  <c r="W17" i="1"/>
  <c r="AC17" i="1"/>
  <c r="AI17" i="1"/>
  <c r="AO17" i="1"/>
  <c r="W14" i="1"/>
  <c r="AC14" i="1"/>
  <c r="AI14" i="1"/>
  <c r="AO14" i="1"/>
  <c r="AT13" i="1"/>
  <c r="W38" i="1"/>
  <c r="AC38" i="1"/>
  <c r="AI38" i="1"/>
  <c r="AO38" i="1"/>
  <c r="W39" i="1"/>
  <c r="AC39" i="1"/>
  <c r="AI39" i="1"/>
  <c r="AO39" i="1"/>
  <c r="W40" i="1"/>
  <c r="AC40" i="1"/>
  <c r="AI40" i="1"/>
  <c r="AO40" i="1"/>
  <c r="W37" i="1"/>
  <c r="AC37" i="1"/>
  <c r="AI37" i="1"/>
  <c r="AO37" i="1"/>
  <c r="AT37" i="1"/>
  <c r="W34" i="1"/>
  <c r="AC34" i="1"/>
  <c r="AI34" i="1"/>
  <c r="AO34" i="1"/>
  <c r="W35" i="1"/>
  <c r="AC35" i="1"/>
  <c r="AI35" i="1"/>
  <c r="AO35" i="1"/>
  <c r="W36" i="1"/>
  <c r="AC36" i="1"/>
  <c r="AI36" i="1"/>
  <c r="AO36" i="1"/>
  <c r="AT34" i="1"/>
  <c r="W31" i="1"/>
  <c r="AC31" i="1"/>
  <c r="AI31" i="1"/>
  <c r="AO31" i="1"/>
  <c r="W32" i="1"/>
  <c r="AC32" i="1"/>
  <c r="AI32" i="1"/>
  <c r="AO32" i="1"/>
  <c r="W33" i="1"/>
  <c r="AC33" i="1"/>
  <c r="AI33" i="1"/>
  <c r="AO33" i="1"/>
  <c r="AT31" i="1"/>
  <c r="W28" i="1"/>
  <c r="AC28" i="1"/>
  <c r="AI28" i="1"/>
  <c r="AO28" i="1"/>
  <c r="W29" i="1"/>
  <c r="AC29" i="1"/>
  <c r="AI29" i="1"/>
  <c r="AO29" i="1"/>
  <c r="W30" i="1"/>
  <c r="AC30" i="1"/>
  <c r="AI30" i="1"/>
  <c r="AO30" i="1"/>
  <c r="AT28" i="1"/>
  <c r="W26" i="1"/>
  <c r="AC26" i="1"/>
  <c r="AI26" i="1"/>
  <c r="AO26" i="1"/>
  <c r="AC27" i="1"/>
  <c r="AI27" i="1"/>
  <c r="AO27" i="1"/>
  <c r="AT26" i="1"/>
  <c r="AI24" i="1"/>
  <c r="AO24" i="1"/>
  <c r="G23" i="1"/>
  <c r="AI23" i="1"/>
  <c r="AO23" i="1"/>
  <c r="W21" i="1"/>
  <c r="AC21" i="1"/>
  <c r="AI21" i="1"/>
  <c r="AO21" i="1"/>
  <c r="W22" i="1"/>
  <c r="AC22" i="1"/>
  <c r="AI22" i="1"/>
  <c r="AO22" i="1"/>
  <c r="W25" i="1"/>
  <c r="AC25" i="1"/>
  <c r="AI25" i="1"/>
  <c r="AO25" i="1"/>
  <c r="AT21" i="1"/>
  <c r="W18" i="1"/>
  <c r="AC18" i="1"/>
  <c r="AI18" i="1"/>
  <c r="AO18" i="1"/>
  <c r="W19" i="1"/>
  <c r="AC19" i="1"/>
  <c r="AI19" i="1"/>
  <c r="AO19" i="1"/>
  <c r="AC20" i="1"/>
  <c r="AI20" i="1"/>
  <c r="AO20" i="1"/>
  <c r="AT18" i="1"/>
  <c r="K49" i="1"/>
  <c r="J49" i="1"/>
  <c r="I49" i="1"/>
  <c r="G49" i="1"/>
  <c r="AX49" i="1"/>
  <c r="AW49" i="1"/>
  <c r="AV49" i="1"/>
  <c r="AT49" i="1"/>
  <c r="F43" i="1"/>
  <c r="AA43" i="1"/>
  <c r="Z43" i="1"/>
  <c r="Y43" i="1"/>
  <c r="X43" i="1"/>
  <c r="W43" i="1"/>
  <c r="AA42" i="1"/>
  <c r="Z42" i="1"/>
  <c r="Y42" i="1"/>
  <c r="X42" i="1"/>
  <c r="W42" i="1"/>
  <c r="F24" i="1"/>
  <c r="AA24" i="1"/>
  <c r="Z24" i="1"/>
  <c r="Y24" i="1"/>
  <c r="X24" i="1"/>
  <c r="W24" i="1"/>
  <c r="AA23" i="1"/>
  <c r="Z23" i="1"/>
  <c r="Y23" i="1"/>
  <c r="X23" i="1"/>
  <c r="W23" i="1"/>
  <c r="H49" i="1"/>
  <c r="AU49" i="1"/>
</calcChain>
</file>

<file path=xl/sharedStrings.xml><?xml version="1.0" encoding="utf-8"?>
<sst xmlns="http://schemas.openxmlformats.org/spreadsheetml/2006/main" count="434" uniqueCount="133">
  <si>
    <t>Distributor Search Criteria</t>
  </si>
  <si>
    <t>Main Criteria</t>
  </si>
  <si>
    <t>Measurement Scale</t>
  </si>
  <si>
    <t>Explaination</t>
  </si>
  <si>
    <t>s/n</t>
  </si>
  <si>
    <t>Company size</t>
  </si>
  <si>
    <t>Annual revenue</t>
  </si>
  <si>
    <t>Number of employee</t>
  </si>
  <si>
    <t>Registered capital</t>
  </si>
  <si>
    <t>Salesforce capability</t>
  </si>
  <si>
    <t>Number of sales staff</t>
  </si>
  <si>
    <t>Number of key accounts</t>
  </si>
  <si>
    <t>Distribution network</t>
  </si>
  <si>
    <t>Number of local dealers</t>
  </si>
  <si>
    <t>Number of stores</t>
  </si>
  <si>
    <t>Location coverage</t>
  </si>
  <si>
    <t>Financial stability</t>
  </si>
  <si>
    <t>Debth to equity ratio</t>
  </si>
  <si>
    <t>ROA</t>
  </si>
  <si>
    <t>Management style</t>
  </si>
  <si>
    <t>Organisation structure</t>
  </si>
  <si>
    <t>Key value</t>
  </si>
  <si>
    <t>Revenue share by product</t>
  </si>
  <si>
    <t>Product Portfolio</t>
  </si>
  <si>
    <t>Number of products/services</t>
  </si>
  <si>
    <t>Price positioning</t>
  </si>
  <si>
    <t>Future growth plan</t>
  </si>
  <si>
    <t>Strategic alignment</t>
  </si>
  <si>
    <t>Number of warehouse</t>
  </si>
  <si>
    <t>Warehouse space</t>
  </si>
  <si>
    <t>Number of truck vehicles</t>
  </si>
  <si>
    <t>Number of customers</t>
  </si>
  <si>
    <t>Market share</t>
  </si>
  <si>
    <t>Aftermarket service capabilities</t>
  </si>
  <si>
    <t>Number of service staff</t>
  </si>
  <si>
    <t>Number of servicing case per month</t>
  </si>
  <si>
    <t>Number of case per service staff</t>
  </si>
  <si>
    <t>Years of experience (key executive)</t>
  </si>
  <si>
    <t>Average turnover rate</t>
  </si>
  <si>
    <t>Competitiveness</t>
  </si>
  <si>
    <t>Brand awareness</t>
  </si>
  <si>
    <t>Technical capability</t>
  </si>
  <si>
    <t>Number of specialist staff</t>
  </si>
  <si>
    <t>Ideal Partner</t>
  </si>
  <si>
    <t>Availability of equipment and facility</t>
  </si>
  <si>
    <t>Logistics and facilities</t>
  </si>
  <si>
    <t>Revenue growth rate</t>
  </si>
  <si>
    <r>
      <rPr>
        <b/>
        <sz val="12"/>
        <color theme="1"/>
        <rFont val="Calibri"/>
        <family val="2"/>
        <scheme val="minor"/>
      </rPr>
      <t>Fill in latest annual revenue  [e.g. 350 mn]</t>
    </r>
    <r>
      <rPr>
        <sz val="12"/>
        <color theme="1"/>
        <rFont val="Calibri"/>
        <family val="2"/>
        <scheme val="minor"/>
      </rPr>
      <t xml:space="preserve">
Depending on your strategy on finding partner, some company prefer to partner with medium size distributor due to less complex management structure and they are more rely on their supplier for R&amp;D and new product development</t>
    </r>
  </si>
  <si>
    <r>
      <rPr>
        <b/>
        <sz val="12"/>
        <color theme="1"/>
        <rFont val="Calibri"/>
        <family val="2"/>
        <scheme val="minor"/>
      </rPr>
      <t>Fill in % growth rate</t>
    </r>
    <r>
      <rPr>
        <sz val="12"/>
        <color theme="1"/>
        <rFont val="Calibri"/>
        <family val="2"/>
        <scheme val="minor"/>
      </rPr>
      <t xml:space="preserve">
There is no fix rule on ideal company growth rate, basically, you should be watching for company with a steady growth rate due to stability rather than high growth fluctuation </t>
    </r>
  </si>
  <si>
    <t>Growth steadiness</t>
  </si>
  <si>
    <r>
      <rPr>
        <b/>
        <sz val="12"/>
        <color theme="1"/>
        <rFont val="Calibri"/>
        <family val="2"/>
        <scheme val="minor"/>
      </rPr>
      <t>Fill in number of sales staff</t>
    </r>
    <r>
      <rPr>
        <sz val="12"/>
        <color theme="1"/>
        <rFont val="Calibri"/>
        <family val="2"/>
        <scheme val="minor"/>
      </rPr>
      <t xml:space="preserve">
If you deal only with a business unit, you may want to fill number of sales person just for the business unit that are relevant to buying, selling and servicing your products</t>
    </r>
  </si>
  <si>
    <r>
      <rPr>
        <b/>
        <sz val="12"/>
        <color theme="1"/>
        <rFont val="Calibri"/>
        <family val="2"/>
        <scheme val="minor"/>
      </rPr>
      <t>Fill in number of employee</t>
    </r>
    <r>
      <rPr>
        <sz val="12"/>
        <color theme="1"/>
        <rFont val="Calibri"/>
        <family val="2"/>
        <scheme val="minor"/>
      </rPr>
      <t xml:space="preserve">
Only include permanent employee </t>
    </r>
  </si>
  <si>
    <r>
      <rPr>
        <b/>
        <sz val="12"/>
        <color theme="1"/>
        <rFont val="Calibri"/>
        <family val="2"/>
        <scheme val="minor"/>
      </rPr>
      <t xml:space="preserve">Fill in registered capital </t>
    </r>
    <r>
      <rPr>
        <sz val="12"/>
        <color theme="1"/>
        <rFont val="Calibri"/>
        <family val="2"/>
        <scheme val="minor"/>
      </rPr>
      <t xml:space="preserve">
(Data can be obtained from financial statement through desk research)</t>
    </r>
  </si>
  <si>
    <r>
      <rPr>
        <b/>
        <sz val="12"/>
        <color theme="1"/>
        <rFont val="Calibri"/>
        <family val="2"/>
        <scheme val="minor"/>
      </rPr>
      <t>% of revenue of your similar products or those that target the same customer segment.</t>
    </r>
    <r>
      <rPr>
        <sz val="12"/>
        <color theme="1"/>
        <rFont val="Calibri"/>
        <family val="2"/>
        <scheme val="minor"/>
      </rPr>
      <t xml:space="preserve"> For example If you are looking for partner who are selling medical device to surgical practice, the % of revenue share by product should be % of revenue from surgical treatment product </t>
    </r>
  </si>
  <si>
    <r>
      <rPr>
        <b/>
        <sz val="12"/>
        <color theme="1"/>
        <rFont val="Calibri"/>
        <family val="2"/>
        <scheme val="minor"/>
      </rPr>
      <t>Fill in number of customers</t>
    </r>
    <r>
      <rPr>
        <sz val="12"/>
        <color theme="1"/>
        <rFont val="Calibri"/>
        <family val="2"/>
        <scheme val="minor"/>
      </rPr>
      <t xml:space="preserve"> 
Ask for approximate number of customers that are currently active during the past 1 year</t>
    </r>
  </si>
  <si>
    <r>
      <rPr>
        <b/>
        <sz val="12"/>
        <color theme="1"/>
        <rFont val="Calibri"/>
        <family val="2"/>
        <scheme val="minor"/>
      </rPr>
      <t>Choose the following number in (x) that reflect the condition of your partner</t>
    </r>
    <r>
      <rPr>
        <sz val="12"/>
        <color theme="1"/>
        <rFont val="Calibri"/>
        <family val="2"/>
        <scheme val="minor"/>
      </rPr>
      <t xml:space="preserve">
(1) Highly fluctuate growth during the past 5 years
(2) Medium fluctuate growth during the past 5 years
(3) Growth stalled (no growth)
(4) Stable growth during the past 5 years
</t>
    </r>
    <r>
      <rPr>
        <i/>
        <sz val="12"/>
        <color theme="1"/>
        <rFont val="Calibri"/>
        <scheme val="minor"/>
      </rPr>
      <t>You may change the condition or the choice as appropriate to your needs</t>
    </r>
  </si>
  <si>
    <r>
      <rPr>
        <b/>
        <sz val="12"/>
        <color theme="1"/>
        <rFont val="Calibri"/>
        <family val="2"/>
        <scheme val="minor"/>
      </rPr>
      <t>Choose the following number in (x) for price positioning that match with your product strategy</t>
    </r>
    <r>
      <rPr>
        <sz val="12"/>
        <color theme="1"/>
        <rFont val="Calibri"/>
        <family val="2"/>
        <scheme val="minor"/>
      </rPr>
      <t xml:space="preserve">
(1) High-price
(2) Mid-end price
(3) Low end price </t>
    </r>
  </si>
  <si>
    <t>Company A</t>
  </si>
  <si>
    <t>Company B</t>
  </si>
  <si>
    <t>Company C</t>
  </si>
  <si>
    <t>Company D</t>
  </si>
  <si>
    <t>Company E</t>
  </si>
  <si>
    <t>STRATEGIC FIT TEST</t>
  </si>
  <si>
    <r>
      <rPr>
        <b/>
        <sz val="12"/>
        <color theme="1"/>
        <rFont val="Calibri"/>
        <family val="2"/>
        <scheme val="minor"/>
      </rPr>
      <t xml:space="preserve">Fill in number of specialist staff </t>
    </r>
    <r>
      <rPr>
        <sz val="12"/>
        <color theme="1"/>
        <rFont val="Calibri"/>
        <family val="2"/>
        <scheme val="minor"/>
      </rPr>
      <t>e.g. engineer, doctor, mechanics and etc</t>
    </r>
  </si>
  <si>
    <r>
      <rPr>
        <b/>
        <sz val="12"/>
        <color theme="1"/>
        <rFont val="Calibri"/>
        <family val="2"/>
        <scheme val="minor"/>
      </rPr>
      <t>Choose the following number in (x) for availability of equipment and facility</t>
    </r>
    <r>
      <rPr>
        <sz val="12"/>
        <color theme="1"/>
        <rFont val="Calibri"/>
        <family val="2"/>
        <scheme val="minor"/>
      </rPr>
      <t xml:space="preserve">
(1) Equipment is in good condition, facilities and resources are widely available 
(2) Some equipment is in good condition, facilities and resources are available
(3) Equipment is not in good condition, facilities and resources are limited</t>
    </r>
  </si>
  <si>
    <r>
      <rPr>
        <b/>
        <sz val="12"/>
        <color theme="1"/>
        <rFont val="Calibri"/>
        <family val="2"/>
        <scheme val="minor"/>
      </rPr>
      <t xml:space="preserve">Fill in number of local dealers </t>
    </r>
    <r>
      <rPr>
        <sz val="12"/>
        <color theme="1"/>
        <rFont val="Calibri"/>
        <family val="2"/>
        <scheme val="minor"/>
      </rPr>
      <t xml:space="preserve">
Local dealers are defined as other companies that are within their network</t>
    </r>
  </si>
  <si>
    <t>Fill in number of stores where they products are available</t>
  </si>
  <si>
    <t>Fill in number of provinces that their products are available</t>
  </si>
  <si>
    <t>% of market share</t>
  </si>
  <si>
    <t>On the scale 1 to 10, how well their brand are known among your target customers, 10 being the highest awareness</t>
  </si>
  <si>
    <r>
      <rPr>
        <b/>
        <sz val="12"/>
        <color theme="1"/>
        <rFont val="Calibri"/>
        <family val="2"/>
        <scheme val="minor"/>
      </rPr>
      <t xml:space="preserve">Fill in number of key accounts </t>
    </r>
    <r>
      <rPr>
        <sz val="12"/>
        <color theme="1"/>
        <rFont val="Calibri"/>
        <family val="2"/>
        <scheme val="minor"/>
      </rPr>
      <t xml:space="preserve">
For ideal potential partner, you can also fill in number of large customers of your targeted segment</t>
    </r>
  </si>
  <si>
    <t xml:space="preserve">Fill in number of warehouse </t>
  </si>
  <si>
    <t xml:space="preserve">Fill in number of truck vehicles </t>
  </si>
  <si>
    <t>Stock level (number of months to be sold out)</t>
  </si>
  <si>
    <t>Fill in number of months that would take them to sell and complete their stock</t>
  </si>
  <si>
    <t>Fill in number of service staff</t>
  </si>
  <si>
    <t>Fill in number of servicing case (how many projects, service staffs are working on in a month)</t>
  </si>
  <si>
    <r>
      <rPr>
        <b/>
        <sz val="12"/>
        <color theme="1"/>
        <rFont val="Calibri"/>
        <family val="2"/>
        <scheme val="minor"/>
      </rPr>
      <t>Fill in number of case per service staff</t>
    </r>
    <r>
      <rPr>
        <sz val="12"/>
        <color theme="1"/>
        <rFont val="Calibri"/>
        <family val="2"/>
        <scheme val="minor"/>
      </rPr>
      <t xml:space="preserve">
You can calculate this figure by dividing figure from #29 Number of servicing case per month by #28 Number of service staff</t>
    </r>
  </si>
  <si>
    <t>You have to understand how your potential partner structure their organisation and assess whether it would be positive or negative to distribution and management of your product.
Evaluation: on the scale 1 to 10, how well their organisation structure facilitate management for your growth?</t>
  </si>
  <si>
    <t>Evaluation: on the scale 1 to 10, how your potential partner key value are align with your organisation?</t>
  </si>
  <si>
    <t xml:space="preserve">Fill in number of years in experience of a key executive </t>
  </si>
  <si>
    <t>Choose number in (x) that relects a situation of your potential partner
(1) High turnover rate 
(2) Medium turnover rate
(3) Low turnover rate</t>
  </si>
  <si>
    <t>Customer segments</t>
  </si>
  <si>
    <t xml:space="preserve">Fill in number of customer segments that your potential partner has cover and it is </t>
  </si>
  <si>
    <t>Evaluation: on the scale 1 to 10, how your potential partner future growth plan align with your organisation?</t>
  </si>
  <si>
    <t>The D/E ratio indicates how much debt a company is using to finance its assets relative to the amount of value represented in shareholders' equity. And when using the debt/equity ratio it is very important to consider the industry in which the company operates. We recommend to use industry average D/E ratio for the ideal partner, if such an information are not available, alternatively you can also use average ratio from shortlisted potential partners.</t>
  </si>
  <si>
    <t>Return on assets (ROA) is an indicator of how profitable a company is relative to its total assets. ROA gives an idea as to how efficient management is at using its assets to generate earnings. We recommend to use industry average ROA for the ideal partner, if such an inforamtion are not available, alternatively you can also use average ratio from shortlisted potential partners.</t>
  </si>
  <si>
    <t>Operating Cash Flow/Net Sales</t>
  </si>
  <si>
    <t xml:space="preserve">This ratio, which is expressed as a percentage of a company's net operating cash flow to its net sales, or revenue (from the income statement), tells us how many dollars of cash we get for every dollar of sales. There is no exact percentage to look for but obviously, the higher the percentage the better. </t>
  </si>
  <si>
    <r>
      <t xml:space="preserve">Fill in number of products / or product group that your potential partner have. </t>
    </r>
    <r>
      <rPr>
        <sz val="12"/>
        <color theme="1"/>
        <rFont val="Calibri"/>
        <family val="2"/>
        <scheme val="minor"/>
      </rPr>
      <t>For ideal partner you should think of an optimal number of products that your distributor should hold, that's not too many and lack of focus, but not too few that demonstrating its limited capability</t>
    </r>
  </si>
  <si>
    <r>
      <rPr>
        <b/>
        <sz val="12"/>
        <color theme="1"/>
        <rFont val="Calibri"/>
        <family val="2"/>
        <scheme val="minor"/>
      </rPr>
      <t>Fill in number of products per sales person</t>
    </r>
    <r>
      <rPr>
        <sz val="12"/>
        <color theme="1"/>
        <rFont val="Calibri"/>
        <family val="2"/>
        <scheme val="minor"/>
      </rPr>
      <t xml:space="preserve">
You can calculate this figure by dividing figure from  #9 Number of sales staff by #7 Number of products/services  </t>
    </r>
  </si>
  <si>
    <r>
      <rPr>
        <b/>
        <sz val="12"/>
        <color theme="1"/>
        <rFont val="Calibri"/>
        <family val="2"/>
        <scheme val="minor"/>
      </rPr>
      <t>Fill in number of customers/account per sales person</t>
    </r>
    <r>
      <rPr>
        <sz val="12"/>
        <color theme="1"/>
        <rFont val="Calibri"/>
        <family val="2"/>
        <scheme val="minor"/>
      </rPr>
      <t xml:space="preserve">
You can calculate this figure by dividing figure from  #9 Number of sales staff by #10 Number of customers</t>
    </r>
  </si>
  <si>
    <t>Fill in size of warehouse space (sqm)
For ideal potential partner, you may fill minimum size of warehouse space you need for operation</t>
  </si>
  <si>
    <t>Unit</t>
  </si>
  <si>
    <t>million USD</t>
  </si>
  <si>
    <t>%</t>
  </si>
  <si>
    <t># Number</t>
  </si>
  <si>
    <t>Choice</t>
  </si>
  <si>
    <t>Ratio</t>
  </si>
  <si>
    <t>sqm</t>
  </si>
  <si>
    <t># of month</t>
  </si>
  <si>
    <t># truk unit(s)</t>
  </si>
  <si>
    <t># of year</t>
  </si>
  <si>
    <t>Closer is better</t>
  </si>
  <si>
    <t>Higher is better</t>
  </si>
  <si>
    <t>Match</t>
  </si>
  <si>
    <t>Lower is better</t>
  </si>
  <si>
    <t>Average customer per salesperson</t>
  </si>
  <si>
    <t>Average product per salesperson</t>
  </si>
  <si>
    <t>Weight - Measurement Scale</t>
  </si>
  <si>
    <t>Weight - 
Main Criteria</t>
  </si>
  <si>
    <t>Scoring</t>
  </si>
  <si>
    <t>Calculation</t>
  </si>
  <si>
    <t>(1)</t>
  </si>
  <si>
    <t>Instructions</t>
  </si>
  <si>
    <t>(2)</t>
  </si>
  <si>
    <t>SCORING AREA</t>
  </si>
  <si>
    <t>WEIGHTING AREA</t>
  </si>
  <si>
    <t>Carefully read explaination and fill in figure by using Unit as a guidedance. Only fill in number in the scoring area. Do not put any unit or sign e.g. $, units and etc</t>
  </si>
  <si>
    <t>(3)</t>
  </si>
  <si>
    <t>Put in a weight measurement scale for each criteria. The sum of weight measurement scale for each criteria is 100%.</t>
  </si>
  <si>
    <t>(4)</t>
  </si>
  <si>
    <t>Put in a weight - main criteria. The sum of all weight - main criteria is 100%.</t>
  </si>
  <si>
    <t>(5)</t>
  </si>
  <si>
    <t>Copy and paste the worksheet if you need to score more than 5 companies</t>
  </si>
  <si>
    <t>(6)</t>
  </si>
  <si>
    <t>If you have any question please feel free to contact us (contact@canvassco.com)</t>
  </si>
  <si>
    <t>Choose main criteria and measurement scale that relelvant to you business. You can omit a criteria or a measurement scale by putting the weight to be 0% but make sure that you have all criteria sum up to 100%. Do not move a cell or column</t>
  </si>
  <si>
    <t>(7)</t>
  </si>
  <si>
    <t>You can change criteria and measurement scale by replacing a text and fill in relelvant data e.g. weight measurement scale and weight - main criteria but do not remove or move a cell or column</t>
  </si>
  <si>
    <t xml:space="preserve"> Scale 1-10</t>
  </si>
  <si>
    <t>Scale 1 - 10</t>
  </si>
  <si>
    <t>Partner Search Criteria - Example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</si>
</sst>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_);\(#,##0.0\)"/>
    <numFmt numFmtId="165" formatCode="0.0"/>
    <numFmt numFmtId="166" formatCode="0.0%"/>
  </numFmts>
  <fonts count="11" x14ac:knownFonts="1">
    <font>
      <sz val="12"/>
      <color theme="1"/>
      <name val="Calibri"/>
      <family val="2"/>
      <scheme val="minor"/>
    </font>
    <font>
      <sz val="12"/>
      <color theme="1"/>
      <name val="Calibri"/>
      <family val="2"/>
      <scheme val="minor"/>
    </font>
    <font>
      <b/>
      <sz val="12"/>
      <color theme="0"/>
      <name val="Calibri"/>
      <family val="2"/>
      <scheme val="minor"/>
    </font>
    <font>
      <sz val="12"/>
      <color rgb="FFFF0000"/>
      <name val="Calibri"/>
      <family val="2"/>
      <scheme val="minor"/>
    </font>
    <font>
      <b/>
      <sz val="12"/>
      <color theme="1"/>
      <name val="Calibri"/>
      <family val="2"/>
      <scheme val="minor"/>
    </font>
    <font>
      <b/>
      <sz val="16"/>
      <color theme="1"/>
      <name val="Calibri"/>
      <family val="2"/>
      <scheme val="minor"/>
    </font>
    <font>
      <b/>
      <sz val="22"/>
      <color theme="1"/>
      <name val="Calibri"/>
      <family val="2"/>
      <scheme val="minor"/>
    </font>
    <font>
      <b/>
      <sz val="26"/>
      <color theme="1"/>
      <name val="Calibri"/>
      <family val="2"/>
      <scheme val="minor"/>
    </font>
    <font>
      <i/>
      <sz val="12"/>
      <color theme="1"/>
      <name val="Calibri"/>
      <scheme val="minor"/>
    </font>
    <font>
      <b/>
      <sz val="22"/>
      <color theme="0"/>
      <name val="Calibri"/>
      <family val="2"/>
      <scheme val="minor"/>
    </font>
    <font>
      <sz val="8"/>
      <name val="Calibri"/>
      <family val="2"/>
      <scheme val="minor"/>
    </font>
  </fonts>
  <fills count="11">
    <fill>
      <patternFill patternType="none"/>
    </fill>
    <fill>
      <patternFill patternType="gray125"/>
    </fill>
    <fill>
      <patternFill patternType="solid">
        <fgColor rgb="FF008F72"/>
        <bgColor indexed="64"/>
      </patternFill>
    </fill>
    <fill>
      <patternFill patternType="solid">
        <fgColor rgb="FF92D050"/>
        <bgColor indexed="64"/>
      </patternFill>
    </fill>
    <fill>
      <patternFill patternType="solid">
        <fgColor theme="0"/>
        <bgColor indexed="64"/>
      </patternFill>
    </fill>
    <fill>
      <patternFill patternType="solid">
        <fgColor theme="2"/>
        <bgColor indexed="64"/>
      </patternFill>
    </fill>
    <fill>
      <patternFill patternType="solid">
        <fgColor theme="7" tint="0.79998168889431442"/>
        <bgColor indexed="64"/>
      </patternFill>
    </fill>
    <fill>
      <patternFill patternType="solid">
        <fgColor theme="7"/>
        <bgColor indexed="64"/>
      </patternFill>
    </fill>
    <fill>
      <patternFill patternType="solid">
        <fgColor theme="5"/>
        <bgColor indexed="64"/>
      </patternFill>
    </fill>
    <fill>
      <patternFill patternType="solid">
        <fgColor rgb="FF7F4496"/>
        <bgColor indexed="64"/>
      </patternFill>
    </fill>
    <fill>
      <patternFill patternType="solid">
        <fgColor rgb="FFE6252C"/>
        <bgColor indexed="64"/>
      </patternFill>
    </fill>
  </fills>
  <borders count="29">
    <border>
      <left/>
      <right/>
      <top/>
      <bottom/>
      <diagonal/>
    </border>
    <border>
      <left style="thin">
        <color auto="1"/>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ck">
        <color auto="1"/>
      </left>
      <right style="thin">
        <color auto="1"/>
      </right>
      <top style="thin">
        <color auto="1"/>
      </top>
      <bottom/>
      <diagonal/>
    </border>
    <border>
      <left style="thin">
        <color auto="1"/>
      </left>
      <right style="thin">
        <color auto="1"/>
      </right>
      <top style="thin">
        <color auto="1"/>
      </top>
      <bottom/>
      <diagonal/>
    </border>
    <border>
      <left style="thick">
        <color auto="1"/>
      </left>
      <right/>
      <top style="thick">
        <color auto="1"/>
      </top>
      <bottom/>
      <diagonal/>
    </border>
    <border>
      <left/>
      <right/>
      <top style="thick">
        <color auto="1"/>
      </top>
      <bottom/>
      <diagonal/>
    </border>
    <border>
      <left style="thin">
        <color auto="1"/>
      </left>
      <right/>
      <top style="thick">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thick">
        <color auto="1"/>
      </bottom>
      <diagonal/>
    </border>
    <border>
      <left style="thin">
        <color auto="1"/>
      </left>
      <right/>
      <top style="thin">
        <color auto="1"/>
      </top>
      <bottom/>
      <diagonal/>
    </border>
    <border>
      <left style="thick">
        <color auto="1"/>
      </left>
      <right style="thick">
        <color auto="1"/>
      </right>
      <top style="thick">
        <color auto="1"/>
      </top>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ck">
        <color auto="1"/>
      </right>
      <top style="thin">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28">
    <xf numFmtId="0" fontId="0" fillId="0" borderId="0" xfId="0"/>
    <xf numFmtId="9" fontId="6" fillId="3" borderId="2" xfId="2" applyFont="1" applyFill="1" applyBorder="1" applyAlignment="1">
      <alignment horizontal="center" vertical="center"/>
    </xf>
    <xf numFmtId="0" fontId="7" fillId="4" borderId="0" xfId="0" applyFont="1" applyFill="1"/>
    <xf numFmtId="0" fontId="7" fillId="4" borderId="0" xfId="0" applyFont="1" applyFill="1" applyAlignment="1">
      <alignment horizontal="center"/>
    </xf>
    <xf numFmtId="0" fontId="0" fillId="4" borderId="0" xfId="0" applyFill="1"/>
    <xf numFmtId="0" fontId="0" fillId="4" borderId="0" xfId="0" applyFill="1" applyAlignment="1">
      <alignment horizontal="center"/>
    </xf>
    <xf numFmtId="0" fontId="0" fillId="4" borderId="2" xfId="0" applyFill="1" applyBorder="1" applyAlignment="1">
      <alignment horizontal="center"/>
    </xf>
    <xf numFmtId="0" fontId="0" fillId="4" borderId="0" xfId="0" applyFill="1" applyAlignment="1">
      <alignment horizontal="left" vertical="center" wrapText="1"/>
    </xf>
    <xf numFmtId="0" fontId="0" fillId="4" borderId="0" xfId="0" applyFill="1" applyAlignment="1">
      <alignment horizontal="center" vertical="center" wrapText="1"/>
    </xf>
    <xf numFmtId="0" fontId="2" fillId="2" borderId="19" xfId="0" applyFont="1"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left" vertical="center"/>
    </xf>
    <xf numFmtId="0" fontId="0" fillId="5" borderId="15" xfId="0" applyFill="1" applyBorder="1" applyAlignment="1">
      <alignment wrapText="1"/>
    </xf>
    <xf numFmtId="0" fontId="0" fillId="5" borderId="1" xfId="0" applyFill="1" applyBorder="1" applyAlignment="1">
      <alignment horizontal="center" vertical="center"/>
    </xf>
    <xf numFmtId="0" fontId="0" fillId="5" borderId="1" xfId="0" applyFill="1" applyBorder="1" applyAlignment="1">
      <alignment horizontal="left" vertical="center"/>
    </xf>
    <xf numFmtId="0" fontId="0" fillId="5" borderId="16" xfId="0" applyFill="1" applyBorder="1" applyAlignment="1">
      <alignment wrapText="1"/>
    </xf>
    <xf numFmtId="0" fontId="0" fillId="5" borderId="16" xfId="0" applyFont="1" applyFill="1" applyBorder="1" applyAlignment="1">
      <alignment wrapText="1"/>
    </xf>
    <xf numFmtId="0" fontId="0" fillId="5" borderId="7" xfId="0" applyFill="1" applyBorder="1" applyAlignment="1">
      <alignment horizontal="center" vertical="center"/>
    </xf>
    <xf numFmtId="0" fontId="0" fillId="5" borderId="7" xfId="0" applyFill="1" applyBorder="1" applyAlignment="1">
      <alignment horizontal="left" vertical="center"/>
    </xf>
    <xf numFmtId="0" fontId="0" fillId="5" borderId="17" xfId="0" applyFill="1" applyBorder="1" applyAlignment="1">
      <alignment wrapText="1"/>
    </xf>
    <xf numFmtId="0" fontId="0" fillId="5" borderId="15" xfId="0" applyFont="1" applyFill="1" applyBorder="1" applyAlignment="1">
      <alignment wrapText="1"/>
    </xf>
    <xf numFmtId="0" fontId="4" fillId="5" borderId="16" xfId="0" applyFont="1" applyFill="1" applyBorder="1" applyAlignment="1">
      <alignment wrapText="1"/>
    </xf>
    <xf numFmtId="0" fontId="0" fillId="5" borderId="16" xfId="0" applyFill="1" applyBorder="1"/>
    <xf numFmtId="0" fontId="0" fillId="5" borderId="17" xfId="0" applyFill="1" applyBorder="1"/>
    <xf numFmtId="0" fontId="0" fillId="5" borderId="15" xfId="0" applyFill="1" applyBorder="1"/>
    <xf numFmtId="0" fontId="0" fillId="5" borderId="4" xfId="0" applyFill="1" applyBorder="1"/>
    <xf numFmtId="0" fontId="0" fillId="5" borderId="1" xfId="0" applyFill="1" applyBorder="1"/>
    <xf numFmtId="0" fontId="0" fillId="5" borderId="12" xfId="0" applyFill="1" applyBorder="1" applyAlignment="1">
      <alignment horizontal="center" vertical="center"/>
    </xf>
    <xf numFmtId="0" fontId="0" fillId="5" borderId="12" xfId="0" applyFill="1" applyBorder="1" applyAlignment="1">
      <alignment horizontal="left" vertical="center"/>
    </xf>
    <xf numFmtId="0" fontId="0" fillId="5" borderId="18" xfId="0" applyFill="1" applyBorder="1" applyAlignment="1">
      <alignment wrapText="1"/>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4" borderId="23" xfId="0" applyFill="1" applyBorder="1" applyAlignment="1">
      <alignment horizontal="center" vertical="center"/>
    </xf>
    <xf numFmtId="37" fontId="0" fillId="3" borderId="20" xfId="1" applyNumberFormat="1" applyFont="1" applyFill="1" applyBorder="1" applyAlignment="1">
      <alignment horizontal="center" vertical="center"/>
    </xf>
    <xf numFmtId="37" fontId="0" fillId="3" borderId="21" xfId="1" applyNumberFormat="1" applyFont="1" applyFill="1" applyBorder="1" applyAlignment="1">
      <alignment horizontal="center" vertical="center"/>
    </xf>
    <xf numFmtId="37" fontId="0" fillId="3" borderId="22" xfId="1" applyNumberFormat="1" applyFont="1" applyFill="1" applyBorder="1" applyAlignment="1">
      <alignment horizontal="center" vertical="center"/>
    </xf>
    <xf numFmtId="37" fontId="0" fillId="3" borderId="23" xfId="1" applyNumberFormat="1" applyFont="1" applyFill="1" applyBorder="1" applyAlignment="1">
      <alignment horizontal="center" vertical="center"/>
    </xf>
    <xf numFmtId="0" fontId="0" fillId="4" borderId="0" xfId="0" applyFill="1" applyAlignment="1">
      <alignment vertical="center"/>
    </xf>
    <xf numFmtId="0" fontId="0" fillId="4" borderId="0" xfId="0" applyFill="1" applyAlignment="1">
      <alignment horizontal="left" vertical="center"/>
    </xf>
    <xf numFmtId="0" fontId="0" fillId="4" borderId="0" xfId="0" applyFill="1" applyAlignment="1">
      <alignment horizontal="center" vertical="center"/>
    </xf>
    <xf numFmtId="0" fontId="0" fillId="5" borderId="20" xfId="0" applyFill="1" applyBorder="1" applyAlignment="1">
      <alignment horizontal="center" vertical="center" wrapText="1"/>
    </xf>
    <xf numFmtId="0" fontId="0" fillId="5" borderId="21" xfId="0" applyFill="1" applyBorder="1" applyAlignment="1">
      <alignment horizontal="center" vertical="center" wrapText="1"/>
    </xf>
    <xf numFmtId="0" fontId="0" fillId="5" borderId="21" xfId="0" applyFont="1" applyFill="1" applyBorder="1" applyAlignment="1">
      <alignment horizontal="center" vertical="center" wrapText="1"/>
    </xf>
    <xf numFmtId="0" fontId="0" fillId="5" borderId="22" xfId="0" applyFill="1" applyBorder="1" applyAlignment="1">
      <alignment horizontal="center" vertical="center" wrapText="1"/>
    </xf>
    <xf numFmtId="0" fontId="0" fillId="5" borderId="20" xfId="0" applyFont="1" applyFill="1" applyBorder="1" applyAlignment="1">
      <alignment horizontal="center" vertical="center" wrapText="1"/>
    </xf>
    <xf numFmtId="0" fontId="0" fillId="5" borderId="23" xfId="0" applyFill="1" applyBorder="1" applyAlignment="1">
      <alignment horizontal="center" vertical="center" wrapText="1"/>
    </xf>
    <xf numFmtId="0" fontId="2" fillId="2" borderId="2" xfId="0" applyFont="1" applyFill="1" applyBorder="1" applyAlignment="1">
      <alignment horizontal="center" vertical="center" wrapText="1"/>
    </xf>
    <xf numFmtId="0" fontId="0" fillId="5" borderId="20" xfId="0" applyFill="1" applyBorder="1" applyAlignment="1">
      <alignment horizontal="center" vertical="center"/>
    </xf>
    <xf numFmtId="0" fontId="0" fillId="5" borderId="21" xfId="0" applyFill="1" applyBorder="1" applyAlignment="1">
      <alignment horizontal="center" vertical="center"/>
    </xf>
    <xf numFmtId="0" fontId="0" fillId="5" borderId="22" xfId="0" applyFill="1" applyBorder="1" applyAlignment="1">
      <alignment horizontal="center" vertical="center"/>
    </xf>
    <xf numFmtId="0" fontId="0" fillId="5" borderId="2" xfId="0" applyFill="1" applyBorder="1" applyAlignment="1">
      <alignment horizontal="center" vertical="center" wrapText="1"/>
    </xf>
    <xf numFmtId="164" fontId="0" fillId="0" borderId="21" xfId="1" applyNumberFormat="1" applyFont="1" applyFill="1" applyBorder="1" applyAlignment="1">
      <alignment horizontal="center" vertical="center"/>
    </xf>
    <xf numFmtId="164" fontId="0" fillId="3" borderId="21" xfId="1" applyNumberFormat="1" applyFont="1" applyFill="1" applyBorder="1" applyAlignment="1">
      <alignment horizontal="center" vertical="center"/>
    </xf>
    <xf numFmtId="37" fontId="0" fillId="0" borderId="23" xfId="1" applyNumberFormat="1" applyFont="1" applyFill="1" applyBorder="1" applyAlignment="1">
      <alignment horizontal="center" vertical="center"/>
    </xf>
    <xf numFmtId="165" fontId="0" fillId="4" borderId="22" xfId="0" applyNumberFormat="1" applyFill="1" applyBorder="1" applyAlignment="1">
      <alignment horizontal="center" vertical="center"/>
    </xf>
    <xf numFmtId="0" fontId="0" fillId="5" borderId="7" xfId="0" applyFill="1" applyBorder="1" applyAlignment="1">
      <alignment vertical="center"/>
    </xf>
    <xf numFmtId="0" fontId="0" fillId="4" borderId="0" xfId="0" applyFill="1" applyBorder="1" applyAlignment="1">
      <alignment horizontal="center"/>
    </xf>
    <xf numFmtId="0" fontId="2" fillId="4" borderId="0" xfId="0" applyFont="1" applyFill="1" applyBorder="1" applyAlignment="1">
      <alignment horizontal="center" vertical="center" wrapText="1"/>
    </xf>
    <xf numFmtId="0" fontId="0" fillId="4" borderId="0" xfId="0" applyFill="1" applyBorder="1" applyAlignment="1">
      <alignment horizontal="center" vertical="center"/>
    </xf>
    <xf numFmtId="9" fontId="0" fillId="4" borderId="2" xfId="0" applyNumberFormat="1" applyFill="1" applyBorder="1" applyAlignment="1">
      <alignment horizontal="center"/>
    </xf>
    <xf numFmtId="9" fontId="0" fillId="7" borderId="20" xfId="0" applyNumberFormat="1" applyFill="1" applyBorder="1" applyAlignment="1">
      <alignment horizontal="center" vertical="center"/>
    </xf>
    <xf numFmtId="9" fontId="0" fillId="6" borderId="20" xfId="0" applyNumberFormat="1" applyFill="1" applyBorder="1" applyAlignment="1">
      <alignment horizontal="center" vertical="center"/>
    </xf>
    <xf numFmtId="9" fontId="0" fillId="6" borderId="21" xfId="0" applyNumberFormat="1" applyFill="1" applyBorder="1" applyAlignment="1">
      <alignment horizontal="center" vertical="center"/>
    </xf>
    <xf numFmtId="9" fontId="0" fillId="6" borderId="22" xfId="0" applyNumberFormat="1" applyFill="1" applyBorder="1" applyAlignment="1">
      <alignment horizontal="center" vertical="center"/>
    </xf>
    <xf numFmtId="9" fontId="0" fillId="6" borderId="21" xfId="2" applyFont="1" applyFill="1" applyBorder="1" applyAlignment="1">
      <alignment horizontal="center" vertical="center"/>
    </xf>
    <xf numFmtId="9" fontId="0" fillId="6" borderId="23" xfId="2" applyFont="1" applyFill="1" applyBorder="1" applyAlignment="1">
      <alignment horizontal="center" vertical="center"/>
    </xf>
    <xf numFmtId="9" fontId="0" fillId="6" borderId="22" xfId="2" applyFont="1" applyFill="1" applyBorder="1" applyAlignment="1">
      <alignment horizontal="center" vertical="center"/>
    </xf>
    <xf numFmtId="9" fontId="0" fillId="6" borderId="23" xfId="0" applyNumberFormat="1" applyFill="1" applyBorder="1" applyAlignment="1">
      <alignment horizontal="center" vertical="center"/>
    </xf>
    <xf numFmtId="9" fontId="0" fillId="4" borderId="0" xfId="0" applyNumberFormat="1" applyFill="1" applyAlignment="1">
      <alignment vertical="center"/>
    </xf>
    <xf numFmtId="9" fontId="0" fillId="4" borderId="0" xfId="2" applyFont="1" applyFill="1" applyAlignment="1">
      <alignment horizontal="right" vertical="center"/>
    </xf>
    <xf numFmtId="9" fontId="0" fillId="4" borderId="0" xfId="2" applyFont="1" applyFill="1" applyAlignment="1">
      <alignment vertical="center"/>
    </xf>
    <xf numFmtId="166" fontId="0" fillId="4" borderId="0" xfId="0" applyNumberFormat="1" applyFill="1" applyAlignment="1">
      <alignment vertical="center"/>
    </xf>
    <xf numFmtId="10" fontId="0" fillId="4" borderId="0" xfId="0" applyNumberFormat="1" applyFill="1" applyAlignment="1">
      <alignment vertical="center"/>
    </xf>
    <xf numFmtId="0" fontId="0" fillId="5" borderId="0" xfId="0" applyFill="1" applyBorder="1" applyAlignment="1">
      <alignment horizontal="center" vertical="center"/>
    </xf>
    <xf numFmtId="0" fontId="0" fillId="5" borderId="0" xfId="0" applyFill="1" applyAlignment="1">
      <alignment horizontal="left" vertical="center"/>
    </xf>
    <xf numFmtId="9" fontId="0" fillId="5" borderId="0" xfId="2" applyFont="1" applyFill="1" applyAlignment="1">
      <alignment horizontal="right" vertical="center"/>
    </xf>
    <xf numFmtId="0" fontId="0" fillId="5" borderId="0" xfId="0" applyFill="1" applyAlignment="1">
      <alignment vertical="center"/>
    </xf>
    <xf numFmtId="9" fontId="0" fillId="5" borderId="0" xfId="0" applyNumberFormat="1" applyFill="1" applyAlignment="1">
      <alignment vertical="center"/>
    </xf>
    <xf numFmtId="0" fontId="0" fillId="5" borderId="0" xfId="0" applyFill="1"/>
    <xf numFmtId="9" fontId="0" fillId="5" borderId="0" xfId="2" applyFont="1" applyFill="1" applyAlignment="1">
      <alignment vertical="center"/>
    </xf>
    <xf numFmtId="10" fontId="0" fillId="5" borderId="0" xfId="0" applyNumberFormat="1" applyFill="1" applyAlignment="1">
      <alignment vertical="center"/>
    </xf>
    <xf numFmtId="9" fontId="0" fillId="4" borderId="2" xfId="0" applyNumberFormat="1" applyFill="1" applyBorder="1" applyAlignment="1">
      <alignment horizontal="center" vertical="center"/>
    </xf>
    <xf numFmtId="9" fontId="6" fillId="4" borderId="2" xfId="0" applyNumberFormat="1" applyFont="1" applyFill="1" applyBorder="1" applyAlignment="1">
      <alignment horizontal="center" vertical="center"/>
    </xf>
    <xf numFmtId="9" fontId="0" fillId="7" borderId="20" xfId="0" applyNumberFormat="1" applyFill="1" applyBorder="1" applyAlignment="1" applyProtection="1">
      <alignment horizontal="center" vertical="center"/>
      <protection locked="0"/>
    </xf>
    <xf numFmtId="9" fontId="0" fillId="4" borderId="0" xfId="0" applyNumberFormat="1" applyFill="1" applyBorder="1" applyAlignment="1">
      <alignment horizontal="center"/>
    </xf>
    <xf numFmtId="9" fontId="0" fillId="4" borderId="0" xfId="0" applyNumberFormat="1" applyFill="1" applyBorder="1" applyAlignment="1">
      <alignment horizontal="center" vertical="center"/>
    </xf>
    <xf numFmtId="0" fontId="3" fillId="4" borderId="0" xfId="0" applyFont="1" applyFill="1" applyAlignment="1">
      <alignment horizontal="left" vertical="center"/>
    </xf>
    <xf numFmtId="9" fontId="3" fillId="4" borderId="0" xfId="2" applyFont="1" applyFill="1" applyAlignment="1">
      <alignment horizontal="right" vertical="center"/>
    </xf>
    <xf numFmtId="0" fontId="3" fillId="4" borderId="0" xfId="0" applyFont="1" applyFill="1" applyAlignment="1">
      <alignment vertical="center"/>
    </xf>
    <xf numFmtId="0" fontId="0" fillId="4" borderId="0" xfId="0" applyFont="1" applyFill="1"/>
    <xf numFmtId="49" fontId="0" fillId="4" borderId="0" xfId="0" applyNumberFormat="1" applyFill="1" applyAlignment="1">
      <alignment horizontal="right"/>
    </xf>
    <xf numFmtId="49" fontId="0" fillId="4" borderId="0" xfId="0" applyNumberFormat="1" applyFill="1"/>
    <xf numFmtId="49" fontId="0" fillId="4" borderId="0" xfId="0" applyNumberFormat="1" applyFill="1" applyAlignment="1">
      <alignment horizontal="left"/>
    </xf>
    <xf numFmtId="49" fontId="0" fillId="4" borderId="0" xfId="0" applyNumberFormat="1" applyFill="1" applyAlignment="1">
      <alignment horizontal="left" vertical="center"/>
    </xf>
    <xf numFmtId="0" fontId="2" fillId="8" borderId="2" xfId="0" applyFont="1" applyFill="1" applyBorder="1" applyAlignment="1">
      <alignment horizontal="center" vertical="center" wrapText="1"/>
    </xf>
    <xf numFmtId="0" fontId="2" fillId="9" borderId="13"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9" borderId="3" xfId="0" applyFont="1" applyFill="1" applyBorder="1" applyAlignment="1">
      <alignment horizontal="center" vertical="center"/>
    </xf>
    <xf numFmtId="0" fontId="9" fillId="10" borderId="26" xfId="0" applyFont="1" applyFill="1" applyBorder="1" applyAlignment="1">
      <alignment horizontal="center" vertical="center"/>
    </xf>
    <xf numFmtId="0" fontId="5" fillId="4" borderId="0" xfId="0" applyFont="1" applyFill="1" applyAlignment="1">
      <alignment horizontal="left"/>
    </xf>
    <xf numFmtId="0" fontId="2" fillId="9" borderId="3" xfId="0" applyFont="1" applyFill="1" applyBorder="1" applyAlignment="1">
      <alignment horizontal="center" vertical="center"/>
    </xf>
    <xf numFmtId="0" fontId="9" fillId="10" borderId="26" xfId="0" applyFont="1" applyFill="1" applyBorder="1" applyAlignment="1">
      <alignment horizontal="center" vertical="center"/>
    </xf>
    <xf numFmtId="9" fontId="0" fillId="7" borderId="19" xfId="0" applyNumberFormat="1" applyFill="1" applyBorder="1" applyAlignment="1">
      <alignment horizontal="center" vertical="center"/>
    </xf>
    <xf numFmtId="0" fontId="0" fillId="7" borderId="27" xfId="0" applyFill="1" applyBorder="1" applyAlignment="1">
      <alignment horizontal="center" vertical="center"/>
    </xf>
    <xf numFmtId="0" fontId="0" fillId="7" borderId="28" xfId="0" applyFill="1" applyBorder="1" applyAlignment="1">
      <alignment horizontal="center" vertical="center"/>
    </xf>
    <xf numFmtId="0" fontId="2" fillId="2" borderId="24" xfId="0" applyFont="1" applyFill="1" applyBorder="1" applyAlignment="1">
      <alignment horizontal="center"/>
    </xf>
    <xf numFmtId="0" fontId="2" fillId="2" borderId="25" xfId="0" applyFont="1" applyFill="1" applyBorder="1" applyAlignment="1">
      <alignment horizontal="center"/>
    </xf>
    <xf numFmtId="0" fontId="2" fillId="2" borderId="26" xfId="0" applyFont="1" applyFill="1" applyBorder="1" applyAlignment="1">
      <alignment horizontal="center"/>
    </xf>
    <xf numFmtId="0" fontId="2" fillId="8" borderId="24" xfId="0" applyFont="1" applyFill="1" applyBorder="1" applyAlignment="1">
      <alignment horizontal="center"/>
    </xf>
    <xf numFmtId="0" fontId="2" fillId="8" borderId="26" xfId="0" applyFont="1" applyFill="1" applyBorder="1" applyAlignment="1">
      <alignment horizontal="center"/>
    </xf>
    <xf numFmtId="9" fontId="0" fillId="7" borderId="19" xfId="0" applyNumberFormat="1" applyFill="1" applyBorder="1" applyAlignment="1" applyProtection="1">
      <alignment horizontal="center" vertical="center"/>
      <protection locked="0"/>
    </xf>
    <xf numFmtId="0" fontId="0" fillId="7" borderId="27" xfId="0" applyFill="1" applyBorder="1" applyAlignment="1" applyProtection="1">
      <alignment horizontal="center" vertical="center"/>
      <protection locked="0"/>
    </xf>
    <xf numFmtId="0" fontId="0" fillId="7" borderId="28" xfId="0" applyFill="1" applyBorder="1" applyAlignment="1" applyProtection="1">
      <alignment horizontal="center" vertical="center"/>
      <protection locked="0"/>
    </xf>
    <xf numFmtId="9" fontId="3" fillId="7" borderId="19" xfId="0" applyNumberFormat="1" applyFont="1" applyFill="1" applyBorder="1" applyAlignment="1" applyProtection="1">
      <alignment horizontal="center" vertical="center"/>
      <protection locked="0"/>
    </xf>
    <xf numFmtId="0" fontId="3" fillId="7" borderId="27" xfId="0" applyFont="1" applyFill="1" applyBorder="1" applyAlignment="1" applyProtection="1">
      <alignment horizontal="center" vertical="center"/>
      <protection locked="0"/>
    </xf>
    <xf numFmtId="0" fontId="3" fillId="7" borderId="28" xfId="0" applyFont="1" applyFill="1" applyBorder="1" applyAlignment="1" applyProtection="1">
      <alignment horizontal="center" vertical="center"/>
      <protection locked="0"/>
    </xf>
    <xf numFmtId="0" fontId="2" fillId="9" borderId="3" xfId="0" applyFont="1" applyFill="1" applyBorder="1" applyAlignment="1">
      <alignment horizontal="center" vertical="center"/>
    </xf>
    <xf numFmtId="0" fontId="2" fillId="9" borderId="5" xfId="0" applyFont="1" applyFill="1" applyBorder="1" applyAlignment="1">
      <alignment horizontal="center" vertical="center"/>
    </xf>
    <xf numFmtId="0" fontId="2" fillId="9" borderId="11"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9" xfId="0" applyFont="1" applyFill="1" applyBorder="1" applyAlignment="1">
      <alignment horizontal="center" vertical="center"/>
    </xf>
    <xf numFmtId="0" fontId="2" fillId="9" borderId="10" xfId="0" applyFont="1" applyFill="1" applyBorder="1" applyAlignment="1">
      <alignment horizontal="center" vertical="center"/>
    </xf>
    <xf numFmtId="0" fontId="9" fillId="10" borderId="24" xfId="0" applyFont="1" applyFill="1" applyBorder="1" applyAlignment="1">
      <alignment horizontal="center" vertical="center"/>
    </xf>
    <xf numFmtId="0" fontId="9" fillId="10" borderId="25" xfId="0" applyFont="1" applyFill="1" applyBorder="1" applyAlignment="1">
      <alignment horizontal="center" vertical="center"/>
    </xf>
    <xf numFmtId="0" fontId="9" fillId="10" borderId="26" xfId="0" applyFont="1" applyFill="1" applyBorder="1" applyAlignment="1">
      <alignment horizontal="center" vertical="center"/>
    </xf>
    <xf numFmtId="0" fontId="2" fillId="9" borderId="6" xfId="0" applyFont="1" applyFill="1" applyBorder="1" applyAlignment="1">
      <alignment horizontal="center" vertical="center"/>
    </xf>
  </cellXfs>
  <cellStyles count="3">
    <cellStyle name="Comma" xfId="1" builtinId="3"/>
    <cellStyle name="Normal" xfId="0" builtinId="0"/>
    <cellStyle name="Percent" xfId="2" builtinId="5"/>
  </cellStyles>
  <dxfs count="0"/>
  <tableStyles count="0" defaultTableStyle="TableStyleMedium9" defaultPivotStyle="PivotStyleMedium7"/>
  <colors>
    <mruColors>
      <color rgb="FFE6252C"/>
      <color rgb="FF7F4496"/>
      <color rgb="FF008F72"/>
      <color rgb="FFFFC72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823869</xdr:colOff>
      <xdr:row>0</xdr:row>
      <xdr:rowOff>203200</xdr:rowOff>
    </xdr:from>
    <xdr:to>
      <xdr:col>12</xdr:col>
      <xdr:colOff>1102185</xdr:colOff>
      <xdr:row>7</xdr:row>
      <xdr:rowOff>165100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204069" y="203200"/>
          <a:ext cx="1738816" cy="1676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823869</xdr:colOff>
      <xdr:row>0</xdr:row>
      <xdr:rowOff>203200</xdr:rowOff>
    </xdr:from>
    <xdr:to>
      <xdr:col>12</xdr:col>
      <xdr:colOff>1102185</xdr:colOff>
      <xdr:row>7</xdr:row>
      <xdr:rowOff>165100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204069" y="203200"/>
          <a:ext cx="1738816" cy="1676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0"/>
  <sheetViews>
    <sheetView tabSelected="1" workbookViewId="0">
      <selection activeCell="A6" sqref="A6"/>
    </sheetView>
  </sheetViews>
  <sheetFormatPr baseColWidth="10" defaultRowHeight="16" x14ac:dyDescent="0.2"/>
  <cols>
    <col min="1" max="1" width="29.5" style="4" customWidth="1"/>
    <col min="2" max="2" width="5.5" style="5" customWidth="1"/>
    <col min="3" max="3" width="38.5" style="4" customWidth="1"/>
    <col min="4" max="4" width="78.1640625" style="4" bestFit="1" customWidth="1"/>
    <col min="5" max="5" width="12.6640625" style="40" customWidth="1"/>
    <col min="6" max="11" width="15" style="5" customWidth="1"/>
    <col min="12" max="13" width="19.1640625" style="4" customWidth="1"/>
    <col min="14" max="20" width="13.33203125" style="4" customWidth="1"/>
    <col min="21" max="21" width="11.1640625" style="4" hidden="1" customWidth="1"/>
    <col min="22" max="22" width="13.6640625" style="39" hidden="1" customWidth="1"/>
    <col min="23" max="27" width="18.1640625" style="4" hidden="1" customWidth="1"/>
    <col min="28" max="28" width="7.5" style="38" hidden="1" customWidth="1"/>
    <col min="29" max="33" width="18.5" style="4" hidden="1" customWidth="1"/>
    <col min="34" max="34" width="10.83203125" style="4" hidden="1" customWidth="1"/>
    <col min="35" max="39" width="15.33203125" style="4" hidden="1" customWidth="1"/>
    <col min="40" max="40" width="6" style="4" hidden="1" customWidth="1"/>
    <col min="41" max="45" width="10.83203125" style="4" hidden="1" customWidth="1"/>
    <col min="46" max="50" width="19.1640625" style="4" hidden="1" customWidth="1"/>
    <col min="51" max="51" width="10.83203125" style="4" hidden="1" customWidth="1"/>
    <col min="52" max="52" width="19.1640625" style="4" hidden="1" customWidth="1"/>
    <col min="53" max="16384" width="10.83203125" style="4"/>
  </cols>
  <sheetData>
    <row r="1" spans="1:52" ht="34" x14ac:dyDescent="0.4">
      <c r="A1" s="2" t="s">
        <v>132</v>
      </c>
      <c r="B1" s="3"/>
      <c r="D1" s="90"/>
    </row>
    <row r="2" spans="1:52" x14ac:dyDescent="0.2">
      <c r="W2" s="4" t="s">
        <v>111</v>
      </c>
      <c r="AC2" s="4" t="s">
        <v>112</v>
      </c>
      <c r="AI2" s="4" t="s">
        <v>112</v>
      </c>
    </row>
    <row r="3" spans="1:52" ht="21" x14ac:dyDescent="0.25">
      <c r="B3" s="101" t="s">
        <v>114</v>
      </c>
    </row>
    <row r="4" spans="1:52" x14ac:dyDescent="0.2">
      <c r="A4" s="91" t="s">
        <v>113</v>
      </c>
      <c r="B4" s="93" t="s">
        <v>127</v>
      </c>
      <c r="C4" s="92"/>
      <c r="D4" s="92"/>
    </row>
    <row r="5" spans="1:52" x14ac:dyDescent="0.2">
      <c r="A5" s="91" t="s">
        <v>115</v>
      </c>
      <c r="B5" s="93" t="s">
        <v>129</v>
      </c>
      <c r="C5" s="92"/>
      <c r="D5" s="92"/>
    </row>
    <row r="6" spans="1:52" x14ac:dyDescent="0.2">
      <c r="A6" s="91" t="s">
        <v>119</v>
      </c>
      <c r="B6" s="94" t="s">
        <v>118</v>
      </c>
      <c r="C6" s="92"/>
      <c r="D6" s="92"/>
    </row>
    <row r="7" spans="1:52" x14ac:dyDescent="0.2">
      <c r="A7" s="91" t="s">
        <v>121</v>
      </c>
      <c r="B7" s="94" t="s">
        <v>120</v>
      </c>
      <c r="C7" s="92"/>
      <c r="D7" s="92"/>
    </row>
    <row r="8" spans="1:52" x14ac:dyDescent="0.2">
      <c r="A8" s="91" t="s">
        <v>123</v>
      </c>
      <c r="B8" s="94" t="s">
        <v>122</v>
      </c>
      <c r="C8" s="92"/>
      <c r="D8" s="92"/>
    </row>
    <row r="9" spans="1:52" x14ac:dyDescent="0.2">
      <c r="A9" s="91" t="s">
        <v>125</v>
      </c>
      <c r="B9" s="94" t="s">
        <v>124</v>
      </c>
      <c r="C9" s="92"/>
      <c r="D9" s="92"/>
    </row>
    <row r="10" spans="1:52" ht="17" thickBot="1" x14ac:dyDescent="0.25">
      <c r="A10" s="91" t="s">
        <v>128</v>
      </c>
      <c r="B10" s="94" t="s">
        <v>126</v>
      </c>
      <c r="C10" s="92"/>
      <c r="D10" s="92"/>
    </row>
    <row r="11" spans="1:52" ht="18" thickTop="1" thickBot="1" x14ac:dyDescent="0.25">
      <c r="F11" s="107" t="s">
        <v>116</v>
      </c>
      <c r="G11" s="108"/>
      <c r="H11" s="108"/>
      <c r="I11" s="108"/>
      <c r="J11" s="108"/>
      <c r="K11" s="109"/>
      <c r="L11" s="110" t="s">
        <v>117</v>
      </c>
      <c r="M11" s="111"/>
    </row>
    <row r="12" spans="1:52" s="8" customFormat="1" ht="35" customHeight="1" thickTop="1" thickBot="1" x14ac:dyDescent="0.25">
      <c r="A12" s="96" t="s">
        <v>1</v>
      </c>
      <c r="B12" s="97" t="s">
        <v>4</v>
      </c>
      <c r="C12" s="97" t="s">
        <v>2</v>
      </c>
      <c r="D12" s="97" t="s">
        <v>3</v>
      </c>
      <c r="E12" s="98" t="s">
        <v>93</v>
      </c>
      <c r="F12" s="9" t="s">
        <v>43</v>
      </c>
      <c r="G12" s="9" t="s">
        <v>57</v>
      </c>
      <c r="H12" s="9" t="s">
        <v>58</v>
      </c>
      <c r="I12" s="9" t="s">
        <v>59</v>
      </c>
      <c r="J12" s="9" t="s">
        <v>60</v>
      </c>
      <c r="K12" s="9" t="s">
        <v>61</v>
      </c>
      <c r="L12" s="95" t="s">
        <v>109</v>
      </c>
      <c r="M12" s="95" t="s">
        <v>110</v>
      </c>
      <c r="N12" s="58"/>
      <c r="O12" s="58"/>
      <c r="P12" s="58"/>
      <c r="Q12" s="58"/>
      <c r="R12" s="58"/>
      <c r="S12" s="58"/>
      <c r="T12" s="58"/>
      <c r="U12" s="58"/>
      <c r="V12" s="7"/>
      <c r="W12" s="47" t="s">
        <v>57</v>
      </c>
      <c r="X12" s="47" t="s">
        <v>58</v>
      </c>
      <c r="Y12" s="47" t="s">
        <v>59</v>
      </c>
      <c r="Z12" s="47" t="s">
        <v>60</v>
      </c>
      <c r="AA12" s="47" t="s">
        <v>61</v>
      </c>
      <c r="AC12" s="47" t="s">
        <v>57</v>
      </c>
      <c r="AD12" s="47" t="s">
        <v>58</v>
      </c>
      <c r="AE12" s="47" t="s">
        <v>59</v>
      </c>
      <c r="AF12" s="47" t="s">
        <v>60</v>
      </c>
      <c r="AG12" s="47" t="s">
        <v>61</v>
      </c>
      <c r="AI12" s="47" t="s">
        <v>57</v>
      </c>
      <c r="AJ12" s="47" t="s">
        <v>58</v>
      </c>
      <c r="AK12" s="47" t="s">
        <v>59</v>
      </c>
      <c r="AL12" s="47" t="s">
        <v>60</v>
      </c>
      <c r="AM12" s="47" t="s">
        <v>61</v>
      </c>
      <c r="AO12" s="47" t="s">
        <v>57</v>
      </c>
      <c r="AP12" s="47" t="s">
        <v>58</v>
      </c>
      <c r="AQ12" s="47" t="s">
        <v>59</v>
      </c>
      <c r="AR12" s="47" t="s">
        <v>60</v>
      </c>
      <c r="AS12" s="47" t="s">
        <v>61</v>
      </c>
      <c r="AT12" s="47" t="s">
        <v>57</v>
      </c>
      <c r="AU12" s="47" t="s">
        <v>58</v>
      </c>
      <c r="AV12" s="47" t="s">
        <v>59</v>
      </c>
      <c r="AW12" s="47" t="s">
        <v>60</v>
      </c>
      <c r="AX12" s="47" t="s">
        <v>61</v>
      </c>
      <c r="AZ12" s="47" t="s">
        <v>110</v>
      </c>
    </row>
    <row r="13" spans="1:52" ht="65" thickTop="1" x14ac:dyDescent="0.2">
      <c r="A13" s="118" t="s">
        <v>5</v>
      </c>
      <c r="B13" s="10">
        <v>1</v>
      </c>
      <c r="C13" s="11" t="s">
        <v>6</v>
      </c>
      <c r="D13" s="12" t="s">
        <v>47</v>
      </c>
      <c r="E13" s="41" t="s">
        <v>94</v>
      </c>
      <c r="F13" s="34">
        <v>400</v>
      </c>
      <c r="G13" s="30">
        <v>400</v>
      </c>
      <c r="H13" s="30">
        <v>300</v>
      </c>
      <c r="I13" s="30">
        <v>200</v>
      </c>
      <c r="J13" s="30">
        <v>100</v>
      </c>
      <c r="K13" s="30">
        <v>50</v>
      </c>
      <c r="L13" s="62">
        <v>0.2</v>
      </c>
      <c r="M13" s="104">
        <v>0.05</v>
      </c>
      <c r="N13" s="86"/>
      <c r="O13" s="86"/>
      <c r="P13" s="86"/>
      <c r="Q13" s="86"/>
      <c r="R13" s="86"/>
      <c r="S13" s="86"/>
      <c r="T13" s="86"/>
      <c r="U13" s="59"/>
      <c r="V13" s="39" t="s">
        <v>103</v>
      </c>
      <c r="W13" s="70">
        <f>G13/F13</f>
        <v>1</v>
      </c>
      <c r="X13" s="70">
        <f>H13/F13</f>
        <v>0.75</v>
      </c>
      <c r="Y13" s="70">
        <f>I13/F13</f>
        <v>0.5</v>
      </c>
      <c r="Z13" s="70">
        <f>J13/F13</f>
        <v>0.25</v>
      </c>
      <c r="AA13" s="70">
        <f>K13/F13</f>
        <v>0.125</v>
      </c>
      <c r="AC13" s="69">
        <f>IF(W13&gt;1,1-(W13-1),W13)</f>
        <v>1</v>
      </c>
      <c r="AD13" s="69">
        <f>IF(X13&gt;1,1-(X13-1),X13)</f>
        <v>0.75</v>
      </c>
      <c r="AE13" s="69">
        <f>IF(Y13&gt;1,1-(Y13-1),Y13)</f>
        <v>0.5</v>
      </c>
      <c r="AF13" s="69">
        <f>IF(Z13&gt;1,1-(Z13-1),Z13)</f>
        <v>0.25</v>
      </c>
      <c r="AG13" s="69">
        <f>IF(AA13&gt;1,1-(AA13-1),AA13)</f>
        <v>0.125</v>
      </c>
      <c r="AI13" s="71">
        <f t="shared" ref="AI13:AI19" si="0">IF(AC13&lt;0,0%,AC13)</f>
        <v>1</v>
      </c>
      <c r="AJ13" s="71">
        <f t="shared" ref="AJ13:AM13" si="1">IF(AD13&lt;0,0%,AD13)</f>
        <v>0.75</v>
      </c>
      <c r="AK13" s="71">
        <f t="shared" si="1"/>
        <v>0.5</v>
      </c>
      <c r="AL13" s="71">
        <f t="shared" si="1"/>
        <v>0.25</v>
      </c>
      <c r="AM13" s="71">
        <f t="shared" si="1"/>
        <v>0.125</v>
      </c>
      <c r="AO13" s="73">
        <f t="shared" ref="AO13:AO48" si="2">AI13*L13</f>
        <v>0.2</v>
      </c>
      <c r="AP13" s="73">
        <f t="shared" ref="AP13:AP48" si="3">AJ13*L13</f>
        <v>0.15000000000000002</v>
      </c>
      <c r="AQ13" s="73">
        <f t="shared" ref="AQ13:AQ48" si="4">AK13*L13</f>
        <v>0.1</v>
      </c>
      <c r="AR13" s="73">
        <f t="shared" ref="AR13:AR48" si="5">AL13*L13</f>
        <v>0.05</v>
      </c>
      <c r="AS13" s="73">
        <f t="shared" ref="AS13:AS48" si="6">AM13*L13</f>
        <v>2.5000000000000001E-2</v>
      </c>
      <c r="AT13" s="104">
        <f>SUM(AO13:AO17)*M13</f>
        <v>0.05</v>
      </c>
      <c r="AU13" s="112">
        <f>SUM(AP13:AP17)*M13</f>
        <v>3.4166666666666672E-2</v>
      </c>
      <c r="AV13" s="104">
        <f>SUM(AQ13:AQ17)*M13</f>
        <v>4.0000000000000008E-2</v>
      </c>
      <c r="AW13" s="104">
        <f>SUM(AR13:AR17)*M13</f>
        <v>2.7500000000000004E-2</v>
      </c>
      <c r="AX13" s="104">
        <f>SUM(AS13:AS17)*M13</f>
        <v>1.2583333333333335E-2</v>
      </c>
      <c r="AZ13" s="104">
        <v>0.05</v>
      </c>
    </row>
    <row r="14" spans="1:52" ht="48" x14ac:dyDescent="0.2">
      <c r="A14" s="119"/>
      <c r="B14" s="13">
        <v>2</v>
      </c>
      <c r="C14" s="14" t="s">
        <v>46</v>
      </c>
      <c r="D14" s="15" t="s">
        <v>48</v>
      </c>
      <c r="E14" s="42" t="s">
        <v>95</v>
      </c>
      <c r="F14" s="35">
        <v>15</v>
      </c>
      <c r="G14" s="31">
        <v>15</v>
      </c>
      <c r="H14" s="31">
        <v>10</v>
      </c>
      <c r="I14" s="31">
        <v>20</v>
      </c>
      <c r="J14" s="31">
        <v>30</v>
      </c>
      <c r="K14" s="31">
        <v>5</v>
      </c>
      <c r="L14" s="63">
        <v>0.2</v>
      </c>
      <c r="M14" s="105"/>
      <c r="N14" s="59"/>
      <c r="O14" s="59"/>
      <c r="P14" s="59"/>
      <c r="Q14" s="59"/>
      <c r="R14" s="59"/>
      <c r="S14" s="59"/>
      <c r="T14" s="59"/>
      <c r="U14" s="59"/>
      <c r="V14" s="39" t="s">
        <v>104</v>
      </c>
      <c r="W14" s="70">
        <f>G14/F14</f>
        <v>1</v>
      </c>
      <c r="X14" s="70">
        <f>H14/F14</f>
        <v>0.66666666666666663</v>
      </c>
      <c r="Y14" s="70">
        <f>I14/F14</f>
        <v>1.3333333333333333</v>
      </c>
      <c r="Z14" s="70">
        <f>J14/F14</f>
        <v>2</v>
      </c>
      <c r="AA14" s="70">
        <f>K14/F14</f>
        <v>0.33333333333333331</v>
      </c>
      <c r="AC14" s="69">
        <f>IF(W14&lt;1,W14,100%)</f>
        <v>1</v>
      </c>
      <c r="AD14" s="69">
        <f t="shared" ref="AD14:AG14" si="7">IF(X14&lt;1,X14,100%)</f>
        <v>0.66666666666666663</v>
      </c>
      <c r="AE14" s="69">
        <f t="shared" si="7"/>
        <v>1</v>
      </c>
      <c r="AF14" s="69">
        <f t="shared" si="7"/>
        <v>1</v>
      </c>
      <c r="AG14" s="69">
        <f t="shared" si="7"/>
        <v>0.33333333333333331</v>
      </c>
      <c r="AI14" s="71">
        <f t="shared" si="0"/>
        <v>1</v>
      </c>
      <c r="AJ14" s="71">
        <f t="shared" ref="AJ14:AJ19" si="8">IF(AD14&lt;0,0%,AD14)</f>
        <v>0.66666666666666663</v>
      </c>
      <c r="AK14" s="71">
        <f t="shared" ref="AK14:AK19" si="9">IF(AE14&lt;0,0%,AE14)</f>
        <v>1</v>
      </c>
      <c r="AL14" s="71">
        <f t="shared" ref="AL14:AL19" si="10">IF(AF14&lt;0,0%,AF14)</f>
        <v>1</v>
      </c>
      <c r="AM14" s="71">
        <f t="shared" ref="AM14:AM19" si="11">IF(AG14&lt;0,0%,AG14)</f>
        <v>0.33333333333333331</v>
      </c>
      <c r="AO14" s="73">
        <f t="shared" si="2"/>
        <v>0.2</v>
      </c>
      <c r="AP14" s="73">
        <f t="shared" si="3"/>
        <v>0.13333333333333333</v>
      </c>
      <c r="AQ14" s="73">
        <f t="shared" si="4"/>
        <v>0.2</v>
      </c>
      <c r="AR14" s="73">
        <f t="shared" si="5"/>
        <v>0.2</v>
      </c>
      <c r="AS14" s="73">
        <f t="shared" si="6"/>
        <v>6.6666666666666666E-2</v>
      </c>
      <c r="AT14" s="105"/>
      <c r="AU14" s="113"/>
      <c r="AV14" s="105"/>
      <c r="AW14" s="105"/>
      <c r="AX14" s="105"/>
      <c r="AZ14" s="105"/>
    </row>
    <row r="15" spans="1:52" ht="100" customHeight="1" x14ac:dyDescent="0.2">
      <c r="A15" s="119"/>
      <c r="B15" s="13">
        <v>3</v>
      </c>
      <c r="C15" s="14" t="s">
        <v>49</v>
      </c>
      <c r="D15" s="16" t="s">
        <v>55</v>
      </c>
      <c r="E15" s="43" t="s">
        <v>97</v>
      </c>
      <c r="F15" s="35">
        <v>4</v>
      </c>
      <c r="G15" s="31">
        <v>4</v>
      </c>
      <c r="H15" s="31">
        <v>4</v>
      </c>
      <c r="I15" s="31">
        <v>4</v>
      </c>
      <c r="J15" s="31">
        <v>1</v>
      </c>
      <c r="K15" s="31">
        <v>1</v>
      </c>
      <c r="L15" s="63">
        <v>0.2</v>
      </c>
      <c r="M15" s="105"/>
      <c r="N15" s="59"/>
      <c r="O15" s="59"/>
      <c r="P15" s="59"/>
      <c r="Q15" s="59"/>
      <c r="R15" s="59"/>
      <c r="S15" s="59"/>
      <c r="T15" s="59"/>
      <c r="U15" s="59"/>
      <c r="V15" s="39" t="s">
        <v>105</v>
      </c>
      <c r="AB15" s="69"/>
      <c r="AC15" s="71">
        <f>IF(G15=F15,100%,0%)</f>
        <v>1</v>
      </c>
      <c r="AD15" s="71">
        <f>IF(H15=F15,100%,0%)</f>
        <v>1</v>
      </c>
      <c r="AE15" s="71">
        <f>IF(I15=F15,100%,0%)</f>
        <v>1</v>
      </c>
      <c r="AF15" s="71">
        <f>IF(J15=F15,100%,0%)</f>
        <v>0</v>
      </c>
      <c r="AG15" s="71">
        <f>IF(K15=F15,100%,0%)</f>
        <v>0</v>
      </c>
      <c r="AI15" s="71">
        <f t="shared" si="0"/>
        <v>1</v>
      </c>
      <c r="AJ15" s="71">
        <f t="shared" si="8"/>
        <v>1</v>
      </c>
      <c r="AK15" s="71">
        <f t="shared" si="9"/>
        <v>1</v>
      </c>
      <c r="AL15" s="71">
        <f t="shared" si="10"/>
        <v>0</v>
      </c>
      <c r="AM15" s="71">
        <f t="shared" si="11"/>
        <v>0</v>
      </c>
      <c r="AO15" s="73">
        <f t="shared" si="2"/>
        <v>0.2</v>
      </c>
      <c r="AP15" s="73">
        <f t="shared" si="3"/>
        <v>0.2</v>
      </c>
      <c r="AQ15" s="73">
        <f t="shared" si="4"/>
        <v>0.2</v>
      </c>
      <c r="AR15" s="73">
        <f t="shared" si="5"/>
        <v>0</v>
      </c>
      <c r="AS15" s="73">
        <f t="shared" si="6"/>
        <v>0</v>
      </c>
      <c r="AT15" s="105"/>
      <c r="AU15" s="113"/>
      <c r="AV15" s="105"/>
      <c r="AW15" s="105"/>
      <c r="AX15" s="105"/>
      <c r="AZ15" s="105"/>
    </row>
    <row r="16" spans="1:52" ht="32" x14ac:dyDescent="0.2">
      <c r="A16" s="119"/>
      <c r="B16" s="13">
        <v>4</v>
      </c>
      <c r="C16" s="14" t="s">
        <v>7</v>
      </c>
      <c r="D16" s="15" t="s">
        <v>51</v>
      </c>
      <c r="E16" s="42" t="s">
        <v>96</v>
      </c>
      <c r="F16" s="35">
        <v>100</v>
      </c>
      <c r="G16" s="31">
        <v>100</v>
      </c>
      <c r="H16" s="31">
        <v>200</v>
      </c>
      <c r="I16" s="31">
        <v>150</v>
      </c>
      <c r="J16" s="31">
        <v>100</v>
      </c>
      <c r="K16" s="31">
        <v>50</v>
      </c>
      <c r="L16" s="63">
        <v>0.2</v>
      </c>
      <c r="M16" s="105"/>
      <c r="N16" s="59"/>
      <c r="O16" s="59"/>
      <c r="P16" s="59"/>
      <c r="Q16" s="59"/>
      <c r="R16" s="59"/>
      <c r="S16" s="59"/>
      <c r="T16" s="59"/>
      <c r="U16" s="59"/>
      <c r="V16" s="39" t="s">
        <v>103</v>
      </c>
      <c r="W16" s="70">
        <f>G16/F16</f>
        <v>1</v>
      </c>
      <c r="X16" s="70">
        <f>H16/F16</f>
        <v>2</v>
      </c>
      <c r="Y16" s="70">
        <f>I16/F16</f>
        <v>1.5</v>
      </c>
      <c r="Z16" s="70">
        <f>J16/F16</f>
        <v>1</v>
      </c>
      <c r="AA16" s="70">
        <f>K16/F16</f>
        <v>0.5</v>
      </c>
      <c r="AC16" s="72">
        <f t="shared" ref="AC16:AG17" si="12">IF(W16&gt;1,1-(W16-1),W16)</f>
        <v>1</v>
      </c>
      <c r="AD16" s="69">
        <f t="shared" si="12"/>
        <v>0</v>
      </c>
      <c r="AE16" s="69">
        <f t="shared" si="12"/>
        <v>0.5</v>
      </c>
      <c r="AF16" s="69">
        <f t="shared" si="12"/>
        <v>1</v>
      </c>
      <c r="AG16" s="69">
        <f t="shared" si="12"/>
        <v>0.5</v>
      </c>
      <c r="AI16" s="71">
        <f t="shared" si="0"/>
        <v>1</v>
      </c>
      <c r="AJ16" s="71">
        <f t="shared" si="8"/>
        <v>0</v>
      </c>
      <c r="AK16" s="71">
        <f t="shared" si="9"/>
        <v>0.5</v>
      </c>
      <c r="AL16" s="71">
        <f t="shared" si="10"/>
        <v>1</v>
      </c>
      <c r="AM16" s="71">
        <f t="shared" si="11"/>
        <v>0.5</v>
      </c>
      <c r="AO16" s="73">
        <f t="shared" si="2"/>
        <v>0.2</v>
      </c>
      <c r="AP16" s="73">
        <f t="shared" si="3"/>
        <v>0</v>
      </c>
      <c r="AQ16" s="73">
        <f t="shared" si="4"/>
        <v>0.1</v>
      </c>
      <c r="AR16" s="73">
        <f t="shared" si="5"/>
        <v>0.2</v>
      </c>
      <c r="AS16" s="73">
        <f t="shared" si="6"/>
        <v>0.1</v>
      </c>
      <c r="AT16" s="105"/>
      <c r="AU16" s="113"/>
      <c r="AV16" s="105"/>
      <c r="AW16" s="105"/>
      <c r="AX16" s="105"/>
      <c r="AZ16" s="105"/>
    </row>
    <row r="17" spans="1:52" ht="33" thickBot="1" x14ac:dyDescent="0.25">
      <c r="A17" s="127"/>
      <c r="B17" s="17">
        <v>5</v>
      </c>
      <c r="C17" s="18" t="s">
        <v>8</v>
      </c>
      <c r="D17" s="19" t="s">
        <v>52</v>
      </c>
      <c r="E17" s="44" t="s">
        <v>94</v>
      </c>
      <c r="F17" s="36">
        <v>10</v>
      </c>
      <c r="G17" s="32">
        <v>10</v>
      </c>
      <c r="H17" s="32">
        <v>10</v>
      </c>
      <c r="I17" s="32">
        <v>10</v>
      </c>
      <c r="J17" s="32">
        <v>5</v>
      </c>
      <c r="K17" s="32">
        <v>3</v>
      </c>
      <c r="L17" s="64">
        <v>0.2</v>
      </c>
      <c r="M17" s="106"/>
      <c r="N17" s="59"/>
      <c r="O17" s="59"/>
      <c r="P17" s="59"/>
      <c r="Q17" s="59"/>
      <c r="R17" s="59"/>
      <c r="S17" s="59"/>
      <c r="T17" s="59"/>
      <c r="U17" s="59"/>
      <c r="V17" s="39" t="s">
        <v>103</v>
      </c>
      <c r="W17" s="70">
        <f>G17/F17</f>
        <v>1</v>
      </c>
      <c r="X17" s="70">
        <f>H17/F17</f>
        <v>1</v>
      </c>
      <c r="Y17" s="70">
        <f>I17/F17</f>
        <v>1</v>
      </c>
      <c r="Z17" s="70">
        <f>J17/F17</f>
        <v>0.5</v>
      </c>
      <c r="AA17" s="70">
        <f>K17/F17</f>
        <v>0.3</v>
      </c>
      <c r="AC17" s="69">
        <f t="shared" si="12"/>
        <v>1</v>
      </c>
      <c r="AD17" s="69">
        <f t="shared" si="12"/>
        <v>1</v>
      </c>
      <c r="AE17" s="69">
        <f t="shared" si="12"/>
        <v>1</v>
      </c>
      <c r="AF17" s="69">
        <f t="shared" si="12"/>
        <v>0.5</v>
      </c>
      <c r="AG17" s="69">
        <f t="shared" si="12"/>
        <v>0.3</v>
      </c>
      <c r="AI17" s="71">
        <f t="shared" si="0"/>
        <v>1</v>
      </c>
      <c r="AJ17" s="71">
        <f t="shared" si="8"/>
        <v>1</v>
      </c>
      <c r="AK17" s="71">
        <f t="shared" si="9"/>
        <v>1</v>
      </c>
      <c r="AL17" s="71">
        <f t="shared" si="10"/>
        <v>0.5</v>
      </c>
      <c r="AM17" s="71">
        <f t="shared" si="11"/>
        <v>0.3</v>
      </c>
      <c r="AO17" s="73">
        <f t="shared" si="2"/>
        <v>0.2</v>
      </c>
      <c r="AP17" s="73">
        <f t="shared" si="3"/>
        <v>0.2</v>
      </c>
      <c r="AQ17" s="73">
        <f t="shared" si="4"/>
        <v>0.2</v>
      </c>
      <c r="AR17" s="73">
        <f t="shared" si="5"/>
        <v>0.1</v>
      </c>
      <c r="AS17" s="73">
        <f t="shared" si="6"/>
        <v>0.06</v>
      </c>
      <c r="AT17" s="106"/>
      <c r="AU17" s="114"/>
      <c r="AV17" s="106"/>
      <c r="AW17" s="106"/>
      <c r="AX17" s="106"/>
      <c r="AZ17" s="106"/>
    </row>
    <row r="18" spans="1:52" ht="49" thickTop="1" x14ac:dyDescent="0.2">
      <c r="A18" s="118" t="s">
        <v>23</v>
      </c>
      <c r="B18" s="10">
        <v>6</v>
      </c>
      <c r="C18" s="11" t="s">
        <v>22</v>
      </c>
      <c r="D18" s="20" t="s">
        <v>53</v>
      </c>
      <c r="E18" s="45" t="s">
        <v>95</v>
      </c>
      <c r="F18" s="34">
        <v>50</v>
      </c>
      <c r="G18" s="30">
        <v>50</v>
      </c>
      <c r="H18" s="30">
        <v>10</v>
      </c>
      <c r="I18" s="30">
        <v>30</v>
      </c>
      <c r="J18" s="30">
        <v>40</v>
      </c>
      <c r="K18" s="30">
        <v>10</v>
      </c>
      <c r="L18" s="62">
        <v>0.4</v>
      </c>
      <c r="M18" s="104">
        <v>0.1</v>
      </c>
      <c r="N18" s="86"/>
      <c r="O18" s="86"/>
      <c r="P18" s="86"/>
      <c r="Q18" s="86"/>
      <c r="R18" s="86"/>
      <c r="S18" s="86"/>
      <c r="T18" s="86"/>
      <c r="U18" s="74"/>
      <c r="V18" s="75" t="s">
        <v>104</v>
      </c>
      <c r="W18" s="76">
        <f>G18/F18</f>
        <v>1</v>
      </c>
      <c r="X18" s="76">
        <f>H18/F18</f>
        <v>0.2</v>
      </c>
      <c r="Y18" s="76">
        <f>I18/F18</f>
        <v>0.6</v>
      </c>
      <c r="Z18" s="76">
        <f>J18/F18</f>
        <v>0.8</v>
      </c>
      <c r="AA18" s="76">
        <f>K18/F18</f>
        <v>0.2</v>
      </c>
      <c r="AB18" s="77"/>
      <c r="AC18" s="78">
        <f>IF(W18&lt;1,W18,100%)</f>
        <v>1</v>
      </c>
      <c r="AD18" s="78">
        <f t="shared" ref="AD18" si="13">IF(X18&lt;1,X18,100%)</f>
        <v>0.2</v>
      </c>
      <c r="AE18" s="78">
        <f t="shared" ref="AE18" si="14">IF(Y18&lt;1,Y18,100%)</f>
        <v>0.6</v>
      </c>
      <c r="AF18" s="78">
        <f t="shared" ref="AF18" si="15">IF(Z18&lt;1,Z18,100%)</f>
        <v>0.8</v>
      </c>
      <c r="AG18" s="78">
        <f t="shared" ref="AG18" si="16">IF(AA18&lt;1,AA18,100%)</f>
        <v>0.2</v>
      </c>
      <c r="AH18" s="79"/>
      <c r="AI18" s="80">
        <f t="shared" si="0"/>
        <v>1</v>
      </c>
      <c r="AJ18" s="80">
        <f t="shared" si="8"/>
        <v>0.2</v>
      </c>
      <c r="AK18" s="80">
        <f t="shared" si="9"/>
        <v>0.6</v>
      </c>
      <c r="AL18" s="80">
        <f t="shared" si="10"/>
        <v>0.8</v>
      </c>
      <c r="AM18" s="80">
        <f t="shared" si="11"/>
        <v>0.2</v>
      </c>
      <c r="AN18" s="79"/>
      <c r="AO18" s="81">
        <f t="shared" si="2"/>
        <v>0.4</v>
      </c>
      <c r="AP18" s="81">
        <f t="shared" si="3"/>
        <v>8.0000000000000016E-2</v>
      </c>
      <c r="AQ18" s="81">
        <f t="shared" si="4"/>
        <v>0.24</v>
      </c>
      <c r="AR18" s="81">
        <f t="shared" si="5"/>
        <v>0.32000000000000006</v>
      </c>
      <c r="AS18" s="81">
        <f t="shared" si="6"/>
        <v>8.0000000000000016E-2</v>
      </c>
      <c r="AT18" s="104">
        <f>SUM(AO18:AO20)*M18</f>
        <v>0.1</v>
      </c>
      <c r="AU18" s="104">
        <f>SUM(AP18:AP20)*M18</f>
        <v>8.0000000000000019E-3</v>
      </c>
      <c r="AV18" s="104">
        <f>SUM(AQ18:AQ20)*M18</f>
        <v>5.4000000000000006E-2</v>
      </c>
      <c r="AW18" s="104">
        <f>SUM(AR18:AR20)*M18</f>
        <v>6.2000000000000013E-2</v>
      </c>
      <c r="AX18" s="104">
        <f>SUM(AS18:AS20)*M18</f>
        <v>1.4000000000000002E-2</v>
      </c>
      <c r="AZ18" s="104">
        <v>0.1</v>
      </c>
    </row>
    <row r="19" spans="1:52" ht="48" x14ac:dyDescent="0.2">
      <c r="A19" s="119"/>
      <c r="B19" s="13">
        <v>7</v>
      </c>
      <c r="C19" s="14" t="s">
        <v>24</v>
      </c>
      <c r="D19" s="21" t="s">
        <v>89</v>
      </c>
      <c r="E19" s="43" t="s">
        <v>96</v>
      </c>
      <c r="F19" s="35">
        <v>5</v>
      </c>
      <c r="G19" s="31">
        <v>5</v>
      </c>
      <c r="H19" s="31">
        <v>10</v>
      </c>
      <c r="I19" s="31">
        <v>5</v>
      </c>
      <c r="J19" s="31">
        <v>5</v>
      </c>
      <c r="K19" s="31">
        <v>1</v>
      </c>
      <c r="L19" s="63">
        <v>0.3</v>
      </c>
      <c r="M19" s="105"/>
      <c r="N19" s="59"/>
      <c r="O19" s="59"/>
      <c r="P19" s="59"/>
      <c r="Q19" s="59"/>
      <c r="R19" s="59"/>
      <c r="S19" s="59"/>
      <c r="T19" s="59"/>
      <c r="U19" s="74"/>
      <c r="V19" s="75" t="s">
        <v>103</v>
      </c>
      <c r="W19" s="76">
        <f>G19/F19</f>
        <v>1</v>
      </c>
      <c r="X19" s="76">
        <f>H19/F19</f>
        <v>2</v>
      </c>
      <c r="Y19" s="76">
        <f>I19/F19</f>
        <v>1</v>
      </c>
      <c r="Z19" s="76">
        <f>J19/F19</f>
        <v>1</v>
      </c>
      <c r="AA19" s="76">
        <f>K19/F19</f>
        <v>0.2</v>
      </c>
      <c r="AB19" s="77"/>
      <c r="AC19" s="78">
        <f>IF(W19&gt;1,1-(W19-1),W19)</f>
        <v>1</v>
      </c>
      <c r="AD19" s="78">
        <f>IF(X19&gt;1,1-(X19-1),X19)</f>
        <v>0</v>
      </c>
      <c r="AE19" s="78">
        <f>IF(Y19&gt;1,1-(Y19-1),Y19)</f>
        <v>1</v>
      </c>
      <c r="AF19" s="78">
        <f>IF(Z19&gt;1,1-(Z19-1),Z19)</f>
        <v>1</v>
      </c>
      <c r="AG19" s="78">
        <f>IF(AA19&gt;1,1-(AA19-1),AA19)</f>
        <v>0.2</v>
      </c>
      <c r="AH19" s="79"/>
      <c r="AI19" s="80">
        <f t="shared" si="0"/>
        <v>1</v>
      </c>
      <c r="AJ19" s="80">
        <f t="shared" si="8"/>
        <v>0</v>
      </c>
      <c r="AK19" s="80">
        <f t="shared" si="9"/>
        <v>1</v>
      </c>
      <c r="AL19" s="80">
        <f t="shared" si="10"/>
        <v>1</v>
      </c>
      <c r="AM19" s="80">
        <f t="shared" si="11"/>
        <v>0.2</v>
      </c>
      <c r="AN19" s="79"/>
      <c r="AO19" s="81">
        <f t="shared" si="2"/>
        <v>0.3</v>
      </c>
      <c r="AP19" s="81">
        <f t="shared" si="3"/>
        <v>0</v>
      </c>
      <c r="AQ19" s="81">
        <f t="shared" si="4"/>
        <v>0.3</v>
      </c>
      <c r="AR19" s="81">
        <f t="shared" si="5"/>
        <v>0.3</v>
      </c>
      <c r="AS19" s="81">
        <f t="shared" si="6"/>
        <v>0.06</v>
      </c>
      <c r="AT19" s="105"/>
      <c r="AU19" s="105"/>
      <c r="AV19" s="105"/>
      <c r="AW19" s="105"/>
      <c r="AX19" s="105"/>
      <c r="AZ19" s="105"/>
    </row>
    <row r="20" spans="1:52" ht="81" thickBot="1" x14ac:dyDescent="0.25">
      <c r="A20" s="127"/>
      <c r="B20" s="17">
        <v>8</v>
      </c>
      <c r="C20" s="18" t="s">
        <v>25</v>
      </c>
      <c r="D20" s="19" t="s">
        <v>56</v>
      </c>
      <c r="E20" s="44" t="s">
        <v>97</v>
      </c>
      <c r="F20" s="36">
        <v>1</v>
      </c>
      <c r="G20" s="32">
        <v>1</v>
      </c>
      <c r="H20" s="32">
        <v>3</v>
      </c>
      <c r="I20" s="32">
        <v>3</v>
      </c>
      <c r="J20" s="32">
        <v>2</v>
      </c>
      <c r="K20" s="32">
        <v>3</v>
      </c>
      <c r="L20" s="64">
        <v>0.3</v>
      </c>
      <c r="M20" s="106"/>
      <c r="N20" s="59"/>
      <c r="O20" s="59"/>
      <c r="P20" s="59"/>
      <c r="Q20" s="59"/>
      <c r="R20" s="59"/>
      <c r="S20" s="59"/>
      <c r="T20" s="59"/>
      <c r="U20" s="74"/>
      <c r="V20" s="75" t="s">
        <v>105</v>
      </c>
      <c r="W20" s="79"/>
      <c r="X20" s="79"/>
      <c r="Y20" s="79"/>
      <c r="Z20" s="79"/>
      <c r="AA20" s="79"/>
      <c r="AB20" s="78"/>
      <c r="AC20" s="80">
        <f>IF(G20=F20,100%,0%)</f>
        <v>1</v>
      </c>
      <c r="AD20" s="80">
        <f>IF(H20=F20,100%,0%)</f>
        <v>0</v>
      </c>
      <c r="AE20" s="80">
        <f>IF(I20=F20,100%,0%)</f>
        <v>0</v>
      </c>
      <c r="AF20" s="80">
        <f>IF(J20=F20,100%,0%)</f>
        <v>0</v>
      </c>
      <c r="AG20" s="80">
        <f>IF(K20=F20,100%,0%)</f>
        <v>0</v>
      </c>
      <c r="AH20" s="79"/>
      <c r="AI20" s="80">
        <f t="shared" ref="AI20:AI40" si="17">IF(AC20&lt;0,0%,AC20)</f>
        <v>1</v>
      </c>
      <c r="AJ20" s="80">
        <f t="shared" ref="AJ20:AJ41" si="18">IF(AD20&lt;0,0%,AD20)</f>
        <v>0</v>
      </c>
      <c r="AK20" s="80">
        <f t="shared" ref="AK20:AK41" si="19">IF(AE20&lt;0,0%,AE20)</f>
        <v>0</v>
      </c>
      <c r="AL20" s="80">
        <f t="shared" ref="AL20:AL41" si="20">IF(AF20&lt;0,0%,AF20)</f>
        <v>0</v>
      </c>
      <c r="AM20" s="80">
        <f t="shared" ref="AM20:AM41" si="21">IF(AG20&lt;0,0%,AG20)</f>
        <v>0</v>
      </c>
      <c r="AN20" s="79"/>
      <c r="AO20" s="81">
        <f t="shared" si="2"/>
        <v>0.3</v>
      </c>
      <c r="AP20" s="81">
        <f t="shared" si="3"/>
        <v>0</v>
      </c>
      <c r="AQ20" s="81">
        <f t="shared" si="4"/>
        <v>0</v>
      </c>
      <c r="AR20" s="81">
        <f t="shared" si="5"/>
        <v>0</v>
      </c>
      <c r="AS20" s="81">
        <f t="shared" si="6"/>
        <v>0</v>
      </c>
      <c r="AT20" s="106"/>
      <c r="AU20" s="106"/>
      <c r="AV20" s="106"/>
      <c r="AW20" s="106"/>
      <c r="AX20" s="106"/>
      <c r="AZ20" s="106"/>
    </row>
    <row r="21" spans="1:52" ht="49" thickTop="1" x14ac:dyDescent="0.2">
      <c r="A21" s="121" t="s">
        <v>9</v>
      </c>
      <c r="B21" s="10">
        <v>9</v>
      </c>
      <c r="C21" s="11" t="s">
        <v>10</v>
      </c>
      <c r="D21" s="12" t="s">
        <v>50</v>
      </c>
      <c r="E21" s="41" t="s">
        <v>96</v>
      </c>
      <c r="F21" s="34">
        <v>10</v>
      </c>
      <c r="G21" s="30">
        <v>10</v>
      </c>
      <c r="H21" s="30">
        <v>8</v>
      </c>
      <c r="I21" s="30">
        <v>9</v>
      </c>
      <c r="J21" s="30">
        <v>10</v>
      </c>
      <c r="K21" s="30">
        <v>5</v>
      </c>
      <c r="L21" s="62">
        <v>0.3</v>
      </c>
      <c r="M21" s="104">
        <v>0.25</v>
      </c>
      <c r="N21" s="86"/>
      <c r="O21" s="86"/>
      <c r="P21" s="86"/>
      <c r="Q21" s="86"/>
      <c r="R21" s="86"/>
      <c r="S21" s="86"/>
      <c r="T21" s="86"/>
      <c r="U21" s="59"/>
      <c r="V21" s="39" t="s">
        <v>104</v>
      </c>
      <c r="W21" s="70">
        <f t="shared" ref="W21:W26" si="22">G21/F21</f>
        <v>1</v>
      </c>
      <c r="X21" s="70">
        <f t="shared" ref="X21:X26" si="23">H21/F21</f>
        <v>0.8</v>
      </c>
      <c r="Y21" s="70">
        <f t="shared" ref="Y21:Y26" si="24">I21/F21</f>
        <v>0.9</v>
      </c>
      <c r="Z21" s="70">
        <f t="shared" ref="Z21:Z26" si="25">J21/F21</f>
        <v>1</v>
      </c>
      <c r="AA21" s="70">
        <f t="shared" ref="AA21:AA26" si="26">K21/F21</f>
        <v>0.5</v>
      </c>
      <c r="AC21" s="69">
        <f>IF(W21&lt;1,W21,100%)</f>
        <v>1</v>
      </c>
      <c r="AD21" s="69">
        <f t="shared" ref="AD21:AD22" si="27">IF(X21&lt;1,X21,100%)</f>
        <v>0.8</v>
      </c>
      <c r="AE21" s="69">
        <f t="shared" ref="AE21:AE22" si="28">IF(Y21&lt;1,Y21,100%)</f>
        <v>0.9</v>
      </c>
      <c r="AF21" s="69">
        <f t="shared" ref="AF21:AF22" si="29">IF(Z21&lt;1,Z21,100%)</f>
        <v>1</v>
      </c>
      <c r="AG21" s="69">
        <f t="shared" ref="AG21:AG22" si="30">IF(AA21&lt;1,AA21,100%)</f>
        <v>0.5</v>
      </c>
      <c r="AI21" s="71">
        <f t="shared" si="17"/>
        <v>1</v>
      </c>
      <c r="AJ21" s="71">
        <f t="shared" si="18"/>
        <v>0.8</v>
      </c>
      <c r="AK21" s="71">
        <f t="shared" si="19"/>
        <v>0.9</v>
      </c>
      <c r="AL21" s="71">
        <f t="shared" si="20"/>
        <v>1</v>
      </c>
      <c r="AM21" s="71">
        <f t="shared" si="21"/>
        <v>0.5</v>
      </c>
      <c r="AO21" s="73">
        <f t="shared" si="2"/>
        <v>0.3</v>
      </c>
      <c r="AP21" s="73">
        <f t="shared" si="3"/>
        <v>0.24</v>
      </c>
      <c r="AQ21" s="73">
        <f t="shared" si="4"/>
        <v>0.27</v>
      </c>
      <c r="AR21" s="73">
        <f t="shared" si="5"/>
        <v>0.3</v>
      </c>
      <c r="AS21" s="73">
        <f t="shared" si="6"/>
        <v>0.15</v>
      </c>
      <c r="AT21" s="115">
        <f>SUM(AO21:AO25)*M21</f>
        <v>0.25000000000000006</v>
      </c>
      <c r="AU21" s="112">
        <f>SUM(AP21:AP25)*M21</f>
        <v>0.15166666666666664</v>
      </c>
      <c r="AV21" s="112">
        <f>SUM(AQ21:AQ25)*M21</f>
        <v>0.2175</v>
      </c>
      <c r="AW21" s="112">
        <f>SUM(AR21:AR25)*M21</f>
        <v>0.25000000000000006</v>
      </c>
      <c r="AX21" s="112">
        <f>SUM(AS21:AS25)*M21</f>
        <v>8.083333333333334E-2</v>
      </c>
      <c r="AZ21" s="104">
        <v>0.25</v>
      </c>
    </row>
    <row r="22" spans="1:52" ht="32" x14ac:dyDescent="0.2">
      <c r="A22" s="122"/>
      <c r="B22" s="13">
        <v>10</v>
      </c>
      <c r="C22" s="14" t="s">
        <v>31</v>
      </c>
      <c r="D22" s="15" t="s">
        <v>54</v>
      </c>
      <c r="E22" s="42" t="s">
        <v>96</v>
      </c>
      <c r="F22" s="35">
        <v>300</v>
      </c>
      <c r="G22" s="31">
        <v>300</v>
      </c>
      <c r="H22" s="31">
        <v>100</v>
      </c>
      <c r="I22" s="31">
        <v>400</v>
      </c>
      <c r="J22" s="31">
        <v>300</v>
      </c>
      <c r="K22" s="31">
        <v>50</v>
      </c>
      <c r="L22" s="63">
        <v>0.5</v>
      </c>
      <c r="M22" s="105"/>
      <c r="N22" s="59"/>
      <c r="O22" s="59"/>
      <c r="P22" s="59"/>
      <c r="Q22" s="59"/>
      <c r="R22" s="59"/>
      <c r="S22" s="59"/>
      <c r="T22" s="59"/>
      <c r="U22" s="59"/>
      <c r="V22" s="39" t="s">
        <v>104</v>
      </c>
      <c r="W22" s="70">
        <f t="shared" si="22"/>
        <v>1</v>
      </c>
      <c r="X22" s="70">
        <f t="shared" si="23"/>
        <v>0.33333333333333331</v>
      </c>
      <c r="Y22" s="70">
        <f t="shared" si="24"/>
        <v>1.3333333333333333</v>
      </c>
      <c r="Z22" s="70">
        <f t="shared" si="25"/>
        <v>1</v>
      </c>
      <c r="AA22" s="70">
        <f t="shared" si="26"/>
        <v>0.16666666666666666</v>
      </c>
      <c r="AC22" s="69">
        <f>IF(W22&lt;1,W22,100%)</f>
        <v>1</v>
      </c>
      <c r="AD22" s="69">
        <f t="shared" si="27"/>
        <v>0.33333333333333331</v>
      </c>
      <c r="AE22" s="69">
        <f t="shared" si="28"/>
        <v>1</v>
      </c>
      <c r="AF22" s="69">
        <f t="shared" si="29"/>
        <v>1</v>
      </c>
      <c r="AG22" s="69">
        <f t="shared" si="30"/>
        <v>0.16666666666666666</v>
      </c>
      <c r="AI22" s="71">
        <f t="shared" si="17"/>
        <v>1</v>
      </c>
      <c r="AJ22" s="71">
        <f t="shared" si="18"/>
        <v>0.33333333333333331</v>
      </c>
      <c r="AK22" s="71">
        <f t="shared" si="19"/>
        <v>1</v>
      </c>
      <c r="AL22" s="71">
        <f t="shared" si="20"/>
        <v>1</v>
      </c>
      <c r="AM22" s="71">
        <f t="shared" si="21"/>
        <v>0.16666666666666666</v>
      </c>
      <c r="AO22" s="73">
        <f t="shared" si="2"/>
        <v>0.5</v>
      </c>
      <c r="AP22" s="73">
        <f t="shared" si="3"/>
        <v>0.16666666666666666</v>
      </c>
      <c r="AQ22" s="73">
        <f t="shared" si="4"/>
        <v>0.5</v>
      </c>
      <c r="AR22" s="73">
        <f t="shared" si="5"/>
        <v>0.5</v>
      </c>
      <c r="AS22" s="73">
        <f t="shared" si="6"/>
        <v>8.3333333333333329E-2</v>
      </c>
      <c r="AT22" s="116"/>
      <c r="AU22" s="113"/>
      <c r="AV22" s="113"/>
      <c r="AW22" s="113"/>
      <c r="AX22" s="113"/>
      <c r="AZ22" s="105"/>
    </row>
    <row r="23" spans="1:52" ht="48" x14ac:dyDescent="0.2">
      <c r="A23" s="122"/>
      <c r="B23" s="13">
        <v>11</v>
      </c>
      <c r="C23" s="14" t="s">
        <v>108</v>
      </c>
      <c r="D23" s="15" t="s">
        <v>90</v>
      </c>
      <c r="E23" s="42" t="s">
        <v>96</v>
      </c>
      <c r="F23" s="53">
        <f>F21/F19</f>
        <v>2</v>
      </c>
      <c r="G23" s="52">
        <f>G21/G19</f>
        <v>2</v>
      </c>
      <c r="H23" s="52">
        <f>H21/H19</f>
        <v>0.8</v>
      </c>
      <c r="I23" s="52">
        <v>5</v>
      </c>
      <c r="J23" s="52">
        <f>J21/J19</f>
        <v>2</v>
      </c>
      <c r="K23" s="52">
        <f>K21/K19</f>
        <v>5</v>
      </c>
      <c r="L23" s="65">
        <v>0.05</v>
      </c>
      <c r="M23" s="105"/>
      <c r="N23" s="59"/>
      <c r="O23" s="59"/>
      <c r="P23" s="59"/>
      <c r="Q23" s="59"/>
      <c r="R23" s="59"/>
      <c r="S23" s="59"/>
      <c r="T23" s="59"/>
      <c r="U23" s="59"/>
      <c r="V23" s="87" t="s">
        <v>106</v>
      </c>
      <c r="W23" s="88">
        <f t="shared" si="22"/>
        <v>1</v>
      </c>
      <c r="X23" s="88">
        <f t="shared" si="23"/>
        <v>0.4</v>
      </c>
      <c r="Y23" s="88">
        <f t="shared" si="24"/>
        <v>2.5</v>
      </c>
      <c r="Z23" s="88">
        <f t="shared" si="25"/>
        <v>1</v>
      </c>
      <c r="AA23" s="88">
        <f t="shared" si="26"/>
        <v>2.5</v>
      </c>
      <c r="AC23" s="69">
        <f>IF(OR(G23&lt;F23,G23=F23),100%,1-(G23/F23))</f>
        <v>1</v>
      </c>
      <c r="AD23" s="69">
        <f>IF(OR(H23&lt;F23,H23=F23),100%,1-(H23/F23))</f>
        <v>1</v>
      </c>
      <c r="AE23" s="69">
        <f>IF(OR(I23&lt;F23,I23=F23),100%,1-(I23/F23))</f>
        <v>-1.5</v>
      </c>
      <c r="AF23" s="69">
        <f>IF(OR(J23&lt;F23,J23=F23),100%,1-(J23/F23))</f>
        <v>1</v>
      </c>
      <c r="AG23" s="69">
        <f>IF(OR(K23&lt;F23,K23=F23),100%,1-(K23/F23))</f>
        <v>-1.5</v>
      </c>
      <c r="AI23" s="71">
        <f t="shared" si="17"/>
        <v>1</v>
      </c>
      <c r="AJ23" s="71">
        <f t="shared" si="18"/>
        <v>1</v>
      </c>
      <c r="AK23" s="71">
        <f t="shared" si="19"/>
        <v>0</v>
      </c>
      <c r="AL23" s="71">
        <f t="shared" si="20"/>
        <v>1</v>
      </c>
      <c r="AM23" s="71">
        <f t="shared" si="21"/>
        <v>0</v>
      </c>
      <c r="AO23" s="73">
        <f t="shared" si="2"/>
        <v>0.05</v>
      </c>
      <c r="AP23" s="73">
        <f t="shared" si="3"/>
        <v>0.05</v>
      </c>
      <c r="AQ23" s="73">
        <f t="shared" si="4"/>
        <v>0</v>
      </c>
      <c r="AR23" s="73">
        <f t="shared" si="5"/>
        <v>0.05</v>
      </c>
      <c r="AS23" s="73">
        <f t="shared" si="6"/>
        <v>0</v>
      </c>
      <c r="AT23" s="116"/>
      <c r="AU23" s="113"/>
      <c r="AV23" s="113"/>
      <c r="AW23" s="113"/>
      <c r="AX23" s="113"/>
      <c r="AZ23" s="105"/>
    </row>
    <row r="24" spans="1:52" ht="48" x14ac:dyDescent="0.2">
      <c r="A24" s="122"/>
      <c r="B24" s="27">
        <v>12</v>
      </c>
      <c r="C24" s="28" t="s">
        <v>107</v>
      </c>
      <c r="D24" s="29" t="s">
        <v>91</v>
      </c>
      <c r="E24" s="46" t="s">
        <v>96</v>
      </c>
      <c r="F24" s="37">
        <f>F22/F21</f>
        <v>30</v>
      </c>
      <c r="G24" s="54">
        <f t="shared" ref="G24:J24" si="31">G22/G21</f>
        <v>30</v>
      </c>
      <c r="H24" s="54">
        <f t="shared" si="31"/>
        <v>12.5</v>
      </c>
      <c r="I24" s="54">
        <f t="shared" si="31"/>
        <v>44.444444444444443</v>
      </c>
      <c r="J24" s="54">
        <f t="shared" si="31"/>
        <v>30</v>
      </c>
      <c r="K24" s="54">
        <f>K22/K21</f>
        <v>10</v>
      </c>
      <c r="L24" s="66">
        <v>0.05</v>
      </c>
      <c r="M24" s="105"/>
      <c r="N24" s="59"/>
      <c r="O24" s="59"/>
      <c r="P24" s="59"/>
      <c r="Q24" s="59"/>
      <c r="R24" s="59"/>
      <c r="S24" s="59"/>
      <c r="T24" s="59"/>
      <c r="U24" s="59"/>
      <c r="V24" s="87" t="s">
        <v>106</v>
      </c>
      <c r="W24" s="88">
        <f t="shared" si="22"/>
        <v>1</v>
      </c>
      <c r="X24" s="88">
        <f t="shared" si="23"/>
        <v>0.41666666666666669</v>
      </c>
      <c r="Y24" s="88">
        <f t="shared" si="24"/>
        <v>1.4814814814814814</v>
      </c>
      <c r="Z24" s="88">
        <f t="shared" si="25"/>
        <v>1</v>
      </c>
      <c r="AA24" s="88">
        <f t="shared" si="26"/>
        <v>0.33333333333333331</v>
      </c>
      <c r="AC24" s="69">
        <f>IF(OR(G24&lt;F24,G24=F24),100%,1-(G24/F24))</f>
        <v>1</v>
      </c>
      <c r="AD24" s="69">
        <f>IF(OR(H24&lt;F24,H24=F24),100%,1-(H24/F24))</f>
        <v>1</v>
      </c>
      <c r="AE24" s="69">
        <f>IF(OR(I24&lt;F24,I24=F24),100%,1-(I24/F24))</f>
        <v>-0.4814814814814814</v>
      </c>
      <c r="AF24" s="69">
        <f>IF(OR(J24&lt;F24,J24=F24),100%,1-(J24/F24))</f>
        <v>1</v>
      </c>
      <c r="AG24" s="69">
        <f>IF(OR(K24&lt;F24,K24=F24),100%,1-(K24/F24))</f>
        <v>1</v>
      </c>
      <c r="AI24" s="71">
        <f t="shared" si="17"/>
        <v>1</v>
      </c>
      <c r="AJ24" s="71">
        <f t="shared" si="18"/>
        <v>1</v>
      </c>
      <c r="AK24" s="71">
        <f t="shared" si="19"/>
        <v>0</v>
      </c>
      <c r="AL24" s="71">
        <f t="shared" si="20"/>
        <v>1</v>
      </c>
      <c r="AM24" s="71">
        <f t="shared" si="21"/>
        <v>1</v>
      </c>
      <c r="AO24" s="73">
        <f t="shared" si="2"/>
        <v>0.05</v>
      </c>
      <c r="AP24" s="73">
        <f t="shared" si="3"/>
        <v>0.05</v>
      </c>
      <c r="AQ24" s="73">
        <f t="shared" si="4"/>
        <v>0</v>
      </c>
      <c r="AR24" s="73">
        <f t="shared" si="5"/>
        <v>0.05</v>
      </c>
      <c r="AS24" s="73">
        <f t="shared" si="6"/>
        <v>0.05</v>
      </c>
      <c r="AT24" s="116"/>
      <c r="AU24" s="113"/>
      <c r="AV24" s="113"/>
      <c r="AW24" s="113"/>
      <c r="AX24" s="113"/>
      <c r="AZ24" s="105"/>
    </row>
    <row r="25" spans="1:52" ht="17" thickBot="1" x14ac:dyDescent="0.25">
      <c r="A25" s="123"/>
      <c r="B25" s="17"/>
      <c r="C25" s="18" t="s">
        <v>82</v>
      </c>
      <c r="D25" s="19" t="s">
        <v>83</v>
      </c>
      <c r="E25" s="44" t="s">
        <v>96</v>
      </c>
      <c r="F25" s="36">
        <v>5</v>
      </c>
      <c r="G25" s="32">
        <v>5</v>
      </c>
      <c r="H25" s="32">
        <v>8</v>
      </c>
      <c r="I25" s="32">
        <v>9</v>
      </c>
      <c r="J25" s="32">
        <v>5</v>
      </c>
      <c r="K25" s="32">
        <v>2</v>
      </c>
      <c r="L25" s="64">
        <v>0.1</v>
      </c>
      <c r="M25" s="106"/>
      <c r="N25" s="59"/>
      <c r="O25" s="59"/>
      <c r="P25" s="59"/>
      <c r="Q25" s="59"/>
      <c r="R25" s="59"/>
      <c r="S25" s="59"/>
      <c r="T25" s="59"/>
      <c r="U25" s="59"/>
      <c r="V25" s="39" t="s">
        <v>104</v>
      </c>
      <c r="W25" s="70">
        <f t="shared" si="22"/>
        <v>1</v>
      </c>
      <c r="X25" s="70">
        <f t="shared" si="23"/>
        <v>1.6</v>
      </c>
      <c r="Y25" s="70">
        <f t="shared" si="24"/>
        <v>1.8</v>
      </c>
      <c r="Z25" s="70">
        <f t="shared" si="25"/>
        <v>1</v>
      </c>
      <c r="AA25" s="70">
        <f t="shared" si="26"/>
        <v>0.4</v>
      </c>
      <c r="AC25" s="69">
        <f>IF(W25&lt;1,W25,100%)</f>
        <v>1</v>
      </c>
      <c r="AD25" s="69">
        <f t="shared" ref="AD25:AD26" si="32">IF(X25&lt;1,X25,100%)</f>
        <v>1</v>
      </c>
      <c r="AE25" s="69">
        <f t="shared" ref="AE25:AE26" si="33">IF(Y25&lt;1,Y25,100%)</f>
        <v>1</v>
      </c>
      <c r="AF25" s="69">
        <f t="shared" ref="AF25:AF26" si="34">IF(Z25&lt;1,Z25,100%)</f>
        <v>1</v>
      </c>
      <c r="AG25" s="69">
        <f t="shared" ref="AG25:AG26" si="35">IF(AA25&lt;1,AA25,100%)</f>
        <v>0.4</v>
      </c>
      <c r="AI25" s="71">
        <f t="shared" si="17"/>
        <v>1</v>
      </c>
      <c r="AJ25" s="71">
        <f t="shared" si="18"/>
        <v>1</v>
      </c>
      <c r="AK25" s="71">
        <f t="shared" si="19"/>
        <v>1</v>
      </c>
      <c r="AL25" s="71">
        <f t="shared" si="20"/>
        <v>1</v>
      </c>
      <c r="AM25" s="71">
        <f t="shared" si="21"/>
        <v>0.4</v>
      </c>
      <c r="AO25" s="73">
        <f t="shared" si="2"/>
        <v>0.1</v>
      </c>
      <c r="AP25" s="73">
        <f t="shared" si="3"/>
        <v>0.1</v>
      </c>
      <c r="AQ25" s="73">
        <f t="shared" si="4"/>
        <v>0.1</v>
      </c>
      <c r="AR25" s="73">
        <f t="shared" si="5"/>
        <v>0.1</v>
      </c>
      <c r="AS25" s="73">
        <f t="shared" si="6"/>
        <v>4.0000000000000008E-2</v>
      </c>
      <c r="AT25" s="117"/>
      <c r="AU25" s="114"/>
      <c r="AV25" s="114"/>
      <c r="AW25" s="114"/>
      <c r="AX25" s="114"/>
      <c r="AZ25" s="106"/>
    </row>
    <row r="26" spans="1:52" ht="17" thickTop="1" x14ac:dyDescent="0.2">
      <c r="A26" s="118" t="s">
        <v>41</v>
      </c>
      <c r="B26" s="10">
        <v>13</v>
      </c>
      <c r="C26" s="11" t="s">
        <v>42</v>
      </c>
      <c r="D26" s="24" t="s">
        <v>63</v>
      </c>
      <c r="E26" s="48" t="s">
        <v>96</v>
      </c>
      <c r="F26" s="34">
        <v>5</v>
      </c>
      <c r="G26" s="30">
        <v>5</v>
      </c>
      <c r="H26" s="30">
        <v>10</v>
      </c>
      <c r="I26" s="30">
        <v>5</v>
      </c>
      <c r="J26" s="30">
        <v>5</v>
      </c>
      <c r="K26" s="30">
        <v>1</v>
      </c>
      <c r="L26" s="62">
        <v>0.5</v>
      </c>
      <c r="M26" s="104">
        <v>0.05</v>
      </c>
      <c r="N26" s="86"/>
      <c r="O26" s="86"/>
      <c r="P26" s="86"/>
      <c r="Q26" s="86"/>
      <c r="R26" s="86"/>
      <c r="S26" s="86"/>
      <c r="T26" s="86"/>
      <c r="U26" s="74"/>
      <c r="V26" s="75" t="s">
        <v>104</v>
      </c>
      <c r="W26" s="76">
        <f t="shared" si="22"/>
        <v>1</v>
      </c>
      <c r="X26" s="76">
        <f t="shared" si="23"/>
        <v>2</v>
      </c>
      <c r="Y26" s="76">
        <f t="shared" si="24"/>
        <v>1</v>
      </c>
      <c r="Z26" s="76">
        <f t="shared" si="25"/>
        <v>1</v>
      </c>
      <c r="AA26" s="76">
        <f t="shared" si="26"/>
        <v>0.2</v>
      </c>
      <c r="AB26" s="77"/>
      <c r="AC26" s="78">
        <f>IF(W26&lt;1,W26,100%)</f>
        <v>1</v>
      </c>
      <c r="AD26" s="78">
        <f t="shared" si="32"/>
        <v>1</v>
      </c>
      <c r="AE26" s="78">
        <f t="shared" si="33"/>
        <v>1</v>
      </c>
      <c r="AF26" s="78">
        <f t="shared" si="34"/>
        <v>1</v>
      </c>
      <c r="AG26" s="78">
        <f t="shared" si="35"/>
        <v>0.2</v>
      </c>
      <c r="AH26" s="79"/>
      <c r="AI26" s="80">
        <f t="shared" si="17"/>
        <v>1</v>
      </c>
      <c r="AJ26" s="80">
        <f t="shared" si="18"/>
        <v>1</v>
      </c>
      <c r="AK26" s="80">
        <f t="shared" si="19"/>
        <v>1</v>
      </c>
      <c r="AL26" s="80">
        <f t="shared" si="20"/>
        <v>1</v>
      </c>
      <c r="AM26" s="80">
        <f t="shared" si="21"/>
        <v>0.2</v>
      </c>
      <c r="AN26" s="79"/>
      <c r="AO26" s="81">
        <f t="shared" si="2"/>
        <v>0.5</v>
      </c>
      <c r="AP26" s="81">
        <f t="shared" si="3"/>
        <v>0.5</v>
      </c>
      <c r="AQ26" s="81">
        <f t="shared" si="4"/>
        <v>0.5</v>
      </c>
      <c r="AR26" s="81">
        <f t="shared" si="5"/>
        <v>0.5</v>
      </c>
      <c r="AS26" s="81">
        <f t="shared" si="6"/>
        <v>0.1</v>
      </c>
      <c r="AT26" s="112">
        <f>SUM(AO26:AO27)*M26</f>
        <v>0.05</v>
      </c>
      <c r="AU26" s="112">
        <f>SUM(AP26:AP27)*M26</f>
        <v>0.05</v>
      </c>
      <c r="AV26" s="112">
        <f>SUM(AQ26:AQ27)*M26</f>
        <v>0.05</v>
      </c>
      <c r="AW26" s="112">
        <f>SUM(AR26:AR27)*M26</f>
        <v>2.5000000000000001E-2</v>
      </c>
      <c r="AX26" s="112">
        <f>SUM(AS26:AS27)*M26</f>
        <v>5.000000000000001E-3</v>
      </c>
      <c r="AZ26" s="104">
        <v>0.05</v>
      </c>
    </row>
    <row r="27" spans="1:52" ht="65" thickBot="1" x14ac:dyDescent="0.25">
      <c r="A27" s="127"/>
      <c r="B27" s="17">
        <v>14</v>
      </c>
      <c r="C27" s="18" t="s">
        <v>44</v>
      </c>
      <c r="D27" s="19" t="s">
        <v>64</v>
      </c>
      <c r="E27" s="44" t="s">
        <v>97</v>
      </c>
      <c r="F27" s="36">
        <v>1</v>
      </c>
      <c r="G27" s="32">
        <v>1</v>
      </c>
      <c r="H27" s="32">
        <v>1</v>
      </c>
      <c r="I27" s="32">
        <v>1</v>
      </c>
      <c r="J27" s="32">
        <v>2</v>
      </c>
      <c r="K27" s="32">
        <v>2</v>
      </c>
      <c r="L27" s="64">
        <v>0.5</v>
      </c>
      <c r="M27" s="106"/>
      <c r="N27" s="59"/>
      <c r="O27" s="59"/>
      <c r="P27" s="59"/>
      <c r="Q27" s="59"/>
      <c r="R27" s="59"/>
      <c r="S27" s="59"/>
      <c r="T27" s="59"/>
      <c r="U27" s="74"/>
      <c r="V27" s="75" t="s">
        <v>105</v>
      </c>
      <c r="W27" s="79"/>
      <c r="X27" s="79"/>
      <c r="Y27" s="79"/>
      <c r="Z27" s="79"/>
      <c r="AA27" s="79"/>
      <c r="AB27" s="78"/>
      <c r="AC27" s="80">
        <f>IF(G27=F27,100%,0%)</f>
        <v>1</v>
      </c>
      <c r="AD27" s="80">
        <f>IF(H27=F27,100%,0%)</f>
        <v>1</v>
      </c>
      <c r="AE27" s="80">
        <f>IF(I27=F27,100%,0%)</f>
        <v>1</v>
      </c>
      <c r="AF27" s="80">
        <f>IF(J27=F27,100%,0%)</f>
        <v>0</v>
      </c>
      <c r="AG27" s="80">
        <f>IF(K27=F27,100%,0%)</f>
        <v>0</v>
      </c>
      <c r="AH27" s="79"/>
      <c r="AI27" s="80">
        <f t="shared" si="17"/>
        <v>1</v>
      </c>
      <c r="AJ27" s="80">
        <f t="shared" si="18"/>
        <v>1</v>
      </c>
      <c r="AK27" s="80">
        <f t="shared" si="19"/>
        <v>1</v>
      </c>
      <c r="AL27" s="80">
        <f t="shared" si="20"/>
        <v>0</v>
      </c>
      <c r="AM27" s="80">
        <f t="shared" si="21"/>
        <v>0</v>
      </c>
      <c r="AN27" s="79"/>
      <c r="AO27" s="81">
        <f t="shared" si="2"/>
        <v>0.5</v>
      </c>
      <c r="AP27" s="81">
        <f t="shared" si="3"/>
        <v>0.5</v>
      </c>
      <c r="AQ27" s="81">
        <f t="shared" si="4"/>
        <v>0.5</v>
      </c>
      <c r="AR27" s="81">
        <f t="shared" si="5"/>
        <v>0</v>
      </c>
      <c r="AS27" s="81">
        <f t="shared" si="6"/>
        <v>0</v>
      </c>
      <c r="AT27" s="114"/>
      <c r="AU27" s="114"/>
      <c r="AV27" s="114"/>
      <c r="AW27" s="114"/>
      <c r="AX27" s="114"/>
      <c r="AZ27" s="106"/>
    </row>
    <row r="28" spans="1:52" ht="33" thickTop="1" x14ac:dyDescent="0.2">
      <c r="A28" s="118" t="s">
        <v>12</v>
      </c>
      <c r="B28" s="10">
        <v>15</v>
      </c>
      <c r="C28" s="11" t="s">
        <v>13</v>
      </c>
      <c r="D28" s="12" t="s">
        <v>65</v>
      </c>
      <c r="E28" s="41" t="s">
        <v>96</v>
      </c>
      <c r="F28" s="34">
        <v>20</v>
      </c>
      <c r="G28" s="30">
        <v>20</v>
      </c>
      <c r="H28" s="30">
        <v>100</v>
      </c>
      <c r="I28" s="30">
        <v>80</v>
      </c>
      <c r="J28" s="30">
        <v>20</v>
      </c>
      <c r="K28" s="30">
        <v>5</v>
      </c>
      <c r="L28" s="62">
        <v>0.3</v>
      </c>
      <c r="M28" s="104">
        <v>0.15</v>
      </c>
      <c r="N28" s="86"/>
      <c r="O28" s="86"/>
      <c r="P28" s="86"/>
      <c r="Q28" s="86"/>
      <c r="R28" s="86"/>
      <c r="S28" s="86"/>
      <c r="T28" s="86"/>
      <c r="U28" s="59"/>
      <c r="V28" s="39" t="s">
        <v>104</v>
      </c>
      <c r="W28" s="70">
        <f t="shared" ref="W28:W46" si="36">G28/F28</f>
        <v>1</v>
      </c>
      <c r="X28" s="70">
        <f t="shared" ref="X28:X46" si="37">H28/F28</f>
        <v>5</v>
      </c>
      <c r="Y28" s="70">
        <f t="shared" ref="Y28:Y46" si="38">I28/F28</f>
        <v>4</v>
      </c>
      <c r="Z28" s="70">
        <f t="shared" ref="Z28:Z46" si="39">J28/F28</f>
        <v>1</v>
      </c>
      <c r="AA28" s="70">
        <f t="shared" ref="AA28:AA46" si="40">K28/F28</f>
        <v>0.25</v>
      </c>
      <c r="AC28" s="69">
        <f t="shared" ref="AC28:AC33" si="41">IF(W28&lt;1,W28,100%)</f>
        <v>1</v>
      </c>
      <c r="AD28" s="69">
        <f t="shared" ref="AD28:AD33" si="42">IF(X28&lt;1,X28,100%)</f>
        <v>1</v>
      </c>
      <c r="AE28" s="69">
        <f t="shared" ref="AE28:AE33" si="43">IF(Y28&lt;1,Y28,100%)</f>
        <v>1</v>
      </c>
      <c r="AF28" s="69">
        <f t="shared" ref="AF28:AF33" si="44">IF(Z28&lt;1,Z28,100%)</f>
        <v>1</v>
      </c>
      <c r="AG28" s="69">
        <f t="shared" ref="AG28:AG33" si="45">IF(AA28&lt;1,AA28,100%)</f>
        <v>0.25</v>
      </c>
      <c r="AI28" s="71">
        <f t="shared" si="17"/>
        <v>1</v>
      </c>
      <c r="AJ28" s="71">
        <f t="shared" si="18"/>
        <v>1</v>
      </c>
      <c r="AK28" s="71">
        <f t="shared" si="19"/>
        <v>1</v>
      </c>
      <c r="AL28" s="71">
        <f t="shared" si="20"/>
        <v>1</v>
      </c>
      <c r="AM28" s="71">
        <f t="shared" si="21"/>
        <v>0.25</v>
      </c>
      <c r="AO28" s="73">
        <f t="shared" si="2"/>
        <v>0.3</v>
      </c>
      <c r="AP28" s="73">
        <f t="shared" si="3"/>
        <v>0.3</v>
      </c>
      <c r="AQ28" s="73">
        <f t="shared" si="4"/>
        <v>0.3</v>
      </c>
      <c r="AR28" s="73">
        <f t="shared" si="5"/>
        <v>0.3</v>
      </c>
      <c r="AS28" s="73">
        <f t="shared" si="6"/>
        <v>7.4999999999999997E-2</v>
      </c>
      <c r="AT28" s="112">
        <f>SUM(AO28:AO30)*M28</f>
        <v>0.15</v>
      </c>
      <c r="AU28" s="112">
        <f>SUM(AP28:AP30)*M28</f>
        <v>0.15</v>
      </c>
      <c r="AV28" s="112">
        <f>SUM(AQ28:AQ30)*M28</f>
        <v>0.15</v>
      </c>
      <c r="AW28" s="112">
        <f>SUM(AR28:AR30)*M28</f>
        <v>0.15</v>
      </c>
      <c r="AX28" s="112">
        <f>SUM(AS28:AS30)*M28</f>
        <v>3.0749999999999996E-2</v>
      </c>
      <c r="AZ28" s="104">
        <v>0.15</v>
      </c>
    </row>
    <row r="29" spans="1:52" x14ac:dyDescent="0.2">
      <c r="A29" s="119"/>
      <c r="B29" s="13">
        <v>16</v>
      </c>
      <c r="C29" s="14" t="s">
        <v>14</v>
      </c>
      <c r="D29" s="22" t="s">
        <v>66</v>
      </c>
      <c r="E29" s="49" t="s">
        <v>96</v>
      </c>
      <c r="F29" s="35">
        <v>20</v>
      </c>
      <c r="G29" s="31">
        <v>20</v>
      </c>
      <c r="H29" s="31">
        <v>200</v>
      </c>
      <c r="I29" s="31">
        <v>100</v>
      </c>
      <c r="J29" s="31">
        <v>50</v>
      </c>
      <c r="K29" s="31">
        <v>5</v>
      </c>
      <c r="L29" s="63">
        <v>0.4</v>
      </c>
      <c r="M29" s="105"/>
      <c r="N29" s="59"/>
      <c r="O29" s="59"/>
      <c r="P29" s="59"/>
      <c r="Q29" s="59"/>
      <c r="R29" s="59"/>
      <c r="S29" s="59"/>
      <c r="T29" s="59"/>
      <c r="U29" s="59"/>
      <c r="V29" s="39" t="s">
        <v>104</v>
      </c>
      <c r="W29" s="70">
        <f t="shared" si="36"/>
        <v>1</v>
      </c>
      <c r="X29" s="70">
        <f t="shared" si="37"/>
        <v>10</v>
      </c>
      <c r="Y29" s="70">
        <f t="shared" si="38"/>
        <v>5</v>
      </c>
      <c r="Z29" s="70">
        <f t="shared" si="39"/>
        <v>2.5</v>
      </c>
      <c r="AA29" s="70">
        <f t="shared" si="40"/>
        <v>0.25</v>
      </c>
      <c r="AC29" s="69">
        <f t="shared" si="41"/>
        <v>1</v>
      </c>
      <c r="AD29" s="69">
        <f t="shared" si="42"/>
        <v>1</v>
      </c>
      <c r="AE29" s="69">
        <f t="shared" si="43"/>
        <v>1</v>
      </c>
      <c r="AF29" s="69">
        <f t="shared" si="44"/>
        <v>1</v>
      </c>
      <c r="AG29" s="69">
        <f t="shared" si="45"/>
        <v>0.25</v>
      </c>
      <c r="AI29" s="71">
        <f t="shared" si="17"/>
        <v>1</v>
      </c>
      <c r="AJ29" s="71">
        <f t="shared" si="18"/>
        <v>1</v>
      </c>
      <c r="AK29" s="71">
        <f t="shared" si="19"/>
        <v>1</v>
      </c>
      <c r="AL29" s="71">
        <f t="shared" si="20"/>
        <v>1</v>
      </c>
      <c r="AM29" s="71">
        <f t="shared" si="21"/>
        <v>0.25</v>
      </c>
      <c r="AO29" s="73">
        <f t="shared" si="2"/>
        <v>0.4</v>
      </c>
      <c r="AP29" s="73">
        <f t="shared" si="3"/>
        <v>0.4</v>
      </c>
      <c r="AQ29" s="73">
        <f t="shared" si="4"/>
        <v>0.4</v>
      </c>
      <c r="AR29" s="73">
        <f t="shared" si="5"/>
        <v>0.4</v>
      </c>
      <c r="AS29" s="73">
        <f t="shared" si="6"/>
        <v>0.1</v>
      </c>
      <c r="AT29" s="113"/>
      <c r="AU29" s="113"/>
      <c r="AV29" s="113"/>
      <c r="AW29" s="113"/>
      <c r="AX29" s="113"/>
      <c r="AZ29" s="105"/>
    </row>
    <row r="30" spans="1:52" ht="17" thickBot="1" x14ac:dyDescent="0.25">
      <c r="A30" s="127"/>
      <c r="B30" s="17">
        <v>17</v>
      </c>
      <c r="C30" s="18" t="s">
        <v>15</v>
      </c>
      <c r="D30" s="23" t="s">
        <v>67</v>
      </c>
      <c r="E30" s="50" t="s">
        <v>96</v>
      </c>
      <c r="F30" s="36">
        <v>20</v>
      </c>
      <c r="G30" s="32">
        <v>20</v>
      </c>
      <c r="H30" s="32">
        <v>50</v>
      </c>
      <c r="I30" s="32">
        <v>50</v>
      </c>
      <c r="J30" s="32">
        <v>20</v>
      </c>
      <c r="K30" s="32">
        <v>2</v>
      </c>
      <c r="L30" s="64">
        <v>0.3</v>
      </c>
      <c r="M30" s="106"/>
      <c r="N30" s="59"/>
      <c r="O30" s="59"/>
      <c r="P30" s="59"/>
      <c r="Q30" s="59"/>
      <c r="R30" s="59"/>
      <c r="S30" s="59"/>
      <c r="T30" s="59"/>
      <c r="U30" s="59"/>
      <c r="V30" s="39" t="s">
        <v>104</v>
      </c>
      <c r="W30" s="70">
        <f t="shared" si="36"/>
        <v>1</v>
      </c>
      <c r="X30" s="70">
        <f t="shared" si="37"/>
        <v>2.5</v>
      </c>
      <c r="Y30" s="70">
        <f t="shared" si="38"/>
        <v>2.5</v>
      </c>
      <c r="Z30" s="70">
        <f t="shared" si="39"/>
        <v>1</v>
      </c>
      <c r="AA30" s="70">
        <f t="shared" si="40"/>
        <v>0.1</v>
      </c>
      <c r="AC30" s="69">
        <f t="shared" si="41"/>
        <v>1</v>
      </c>
      <c r="AD30" s="69">
        <f t="shared" si="42"/>
        <v>1</v>
      </c>
      <c r="AE30" s="69">
        <f t="shared" si="43"/>
        <v>1</v>
      </c>
      <c r="AF30" s="69">
        <f t="shared" si="44"/>
        <v>1</v>
      </c>
      <c r="AG30" s="69">
        <f t="shared" si="45"/>
        <v>0.1</v>
      </c>
      <c r="AI30" s="71">
        <f t="shared" si="17"/>
        <v>1</v>
      </c>
      <c r="AJ30" s="71">
        <f t="shared" si="18"/>
        <v>1</v>
      </c>
      <c r="AK30" s="71">
        <f t="shared" si="19"/>
        <v>1</v>
      </c>
      <c r="AL30" s="71">
        <f t="shared" si="20"/>
        <v>1</v>
      </c>
      <c r="AM30" s="71">
        <f t="shared" si="21"/>
        <v>0.1</v>
      </c>
      <c r="AO30" s="73">
        <f t="shared" si="2"/>
        <v>0.3</v>
      </c>
      <c r="AP30" s="73">
        <f t="shared" si="3"/>
        <v>0.3</v>
      </c>
      <c r="AQ30" s="73">
        <f t="shared" si="4"/>
        <v>0.3</v>
      </c>
      <c r="AR30" s="73">
        <f t="shared" si="5"/>
        <v>0.3</v>
      </c>
      <c r="AS30" s="73">
        <f t="shared" si="6"/>
        <v>0.03</v>
      </c>
      <c r="AT30" s="114"/>
      <c r="AU30" s="114"/>
      <c r="AV30" s="114"/>
      <c r="AW30" s="114"/>
      <c r="AX30" s="114"/>
      <c r="AZ30" s="106"/>
    </row>
    <row r="31" spans="1:52" ht="17" thickTop="1" x14ac:dyDescent="0.2">
      <c r="A31" s="118" t="s">
        <v>39</v>
      </c>
      <c r="B31" s="10">
        <v>18</v>
      </c>
      <c r="C31" s="11" t="s">
        <v>32</v>
      </c>
      <c r="D31" s="24" t="s">
        <v>68</v>
      </c>
      <c r="E31" s="48" t="s">
        <v>95</v>
      </c>
      <c r="F31" s="34">
        <v>15</v>
      </c>
      <c r="G31" s="30">
        <v>15</v>
      </c>
      <c r="H31" s="30">
        <v>15</v>
      </c>
      <c r="I31" s="30">
        <v>10</v>
      </c>
      <c r="J31" s="30">
        <v>10</v>
      </c>
      <c r="K31" s="30">
        <v>5</v>
      </c>
      <c r="L31" s="62">
        <v>0.3</v>
      </c>
      <c r="M31" s="104">
        <v>0.05</v>
      </c>
      <c r="N31" s="86"/>
      <c r="O31" s="86"/>
      <c r="P31" s="86"/>
      <c r="Q31" s="86"/>
      <c r="R31" s="86"/>
      <c r="S31" s="86"/>
      <c r="T31" s="86"/>
      <c r="U31" s="74"/>
      <c r="V31" s="75" t="s">
        <v>104</v>
      </c>
      <c r="W31" s="76">
        <f t="shared" si="36"/>
        <v>1</v>
      </c>
      <c r="X31" s="76">
        <f t="shared" si="37"/>
        <v>1</v>
      </c>
      <c r="Y31" s="76">
        <f t="shared" si="38"/>
        <v>0.66666666666666663</v>
      </c>
      <c r="Z31" s="76">
        <f t="shared" si="39"/>
        <v>0.66666666666666663</v>
      </c>
      <c r="AA31" s="76">
        <f t="shared" si="40"/>
        <v>0.33333333333333331</v>
      </c>
      <c r="AB31" s="77"/>
      <c r="AC31" s="78">
        <f t="shared" si="41"/>
        <v>1</v>
      </c>
      <c r="AD31" s="78">
        <f t="shared" si="42"/>
        <v>1</v>
      </c>
      <c r="AE31" s="78">
        <f t="shared" si="43"/>
        <v>0.66666666666666663</v>
      </c>
      <c r="AF31" s="78">
        <f t="shared" si="44"/>
        <v>0.66666666666666663</v>
      </c>
      <c r="AG31" s="78">
        <f t="shared" si="45"/>
        <v>0.33333333333333331</v>
      </c>
      <c r="AH31" s="79"/>
      <c r="AI31" s="80">
        <f t="shared" si="17"/>
        <v>1</v>
      </c>
      <c r="AJ31" s="80">
        <f t="shared" si="18"/>
        <v>1</v>
      </c>
      <c r="AK31" s="80">
        <f t="shared" si="19"/>
        <v>0.66666666666666663</v>
      </c>
      <c r="AL31" s="80">
        <f t="shared" si="20"/>
        <v>0.66666666666666663</v>
      </c>
      <c r="AM31" s="80">
        <f t="shared" si="21"/>
        <v>0.33333333333333331</v>
      </c>
      <c r="AN31" s="79"/>
      <c r="AO31" s="81">
        <f t="shared" si="2"/>
        <v>0.3</v>
      </c>
      <c r="AP31" s="81">
        <f t="shared" si="3"/>
        <v>0.3</v>
      </c>
      <c r="AQ31" s="81">
        <f t="shared" si="4"/>
        <v>0.19999999999999998</v>
      </c>
      <c r="AR31" s="81">
        <f t="shared" si="5"/>
        <v>0.19999999999999998</v>
      </c>
      <c r="AS31" s="81">
        <f t="shared" si="6"/>
        <v>9.9999999999999992E-2</v>
      </c>
      <c r="AT31" s="112">
        <f>SUM(AO31:AO33)*M31</f>
        <v>0.05</v>
      </c>
      <c r="AU31" s="112">
        <f>SUM(AP31:AP33)*M31</f>
        <v>4.4999999999999998E-2</v>
      </c>
      <c r="AV31" s="112">
        <f>SUM(AQ31:AQ33)*M31</f>
        <v>3.2500000000000001E-2</v>
      </c>
      <c r="AW31" s="112">
        <f>SUM(AR31:AR33)*M31</f>
        <v>3.2500000000000001E-2</v>
      </c>
      <c r="AX31" s="112">
        <f>SUM(AS31:AS33)*M31</f>
        <v>1.7499999999999998E-2</v>
      </c>
      <c r="AZ31" s="104">
        <v>0.05</v>
      </c>
    </row>
    <row r="32" spans="1:52" ht="32" x14ac:dyDescent="0.2">
      <c r="A32" s="119"/>
      <c r="B32" s="13">
        <v>19</v>
      </c>
      <c r="C32" s="14" t="s">
        <v>40</v>
      </c>
      <c r="D32" s="15" t="s">
        <v>69</v>
      </c>
      <c r="E32" s="42" t="s">
        <v>131</v>
      </c>
      <c r="F32" s="35">
        <v>8</v>
      </c>
      <c r="G32" s="31">
        <v>8</v>
      </c>
      <c r="H32" s="31">
        <v>8</v>
      </c>
      <c r="I32" s="31">
        <v>7</v>
      </c>
      <c r="J32" s="31">
        <v>6</v>
      </c>
      <c r="K32" s="31">
        <v>4</v>
      </c>
      <c r="L32" s="63">
        <v>0.4</v>
      </c>
      <c r="M32" s="105"/>
      <c r="N32" s="59"/>
      <c r="O32" s="59"/>
      <c r="P32" s="59"/>
      <c r="Q32" s="59"/>
      <c r="R32" s="59"/>
      <c r="S32" s="59"/>
      <c r="T32" s="59"/>
      <c r="U32" s="74"/>
      <c r="V32" s="75" t="s">
        <v>104</v>
      </c>
      <c r="W32" s="76">
        <f t="shared" si="36"/>
        <v>1</v>
      </c>
      <c r="X32" s="76">
        <f t="shared" si="37"/>
        <v>1</v>
      </c>
      <c r="Y32" s="76">
        <f t="shared" si="38"/>
        <v>0.875</v>
      </c>
      <c r="Z32" s="76">
        <f t="shared" si="39"/>
        <v>0.75</v>
      </c>
      <c r="AA32" s="76">
        <f t="shared" si="40"/>
        <v>0.5</v>
      </c>
      <c r="AB32" s="77"/>
      <c r="AC32" s="78">
        <f t="shared" si="41"/>
        <v>1</v>
      </c>
      <c r="AD32" s="78">
        <f t="shared" si="42"/>
        <v>1</v>
      </c>
      <c r="AE32" s="78">
        <f t="shared" si="43"/>
        <v>0.875</v>
      </c>
      <c r="AF32" s="78">
        <f t="shared" si="44"/>
        <v>0.75</v>
      </c>
      <c r="AG32" s="78">
        <f t="shared" si="45"/>
        <v>0.5</v>
      </c>
      <c r="AH32" s="79"/>
      <c r="AI32" s="80">
        <f t="shared" si="17"/>
        <v>1</v>
      </c>
      <c r="AJ32" s="80">
        <f t="shared" si="18"/>
        <v>1</v>
      </c>
      <c r="AK32" s="80">
        <f t="shared" si="19"/>
        <v>0.875</v>
      </c>
      <c r="AL32" s="80">
        <f t="shared" si="20"/>
        <v>0.75</v>
      </c>
      <c r="AM32" s="80">
        <f t="shared" si="21"/>
        <v>0.5</v>
      </c>
      <c r="AN32" s="79"/>
      <c r="AO32" s="81">
        <f t="shared" si="2"/>
        <v>0.4</v>
      </c>
      <c r="AP32" s="81">
        <f t="shared" si="3"/>
        <v>0.4</v>
      </c>
      <c r="AQ32" s="81">
        <f t="shared" si="4"/>
        <v>0.35000000000000003</v>
      </c>
      <c r="AR32" s="81">
        <f t="shared" si="5"/>
        <v>0.30000000000000004</v>
      </c>
      <c r="AS32" s="81">
        <f t="shared" si="6"/>
        <v>0.2</v>
      </c>
      <c r="AT32" s="113"/>
      <c r="AU32" s="113"/>
      <c r="AV32" s="113"/>
      <c r="AW32" s="113"/>
      <c r="AX32" s="113"/>
      <c r="AZ32" s="105"/>
    </row>
    <row r="33" spans="1:52" ht="49" thickBot="1" x14ac:dyDescent="0.25">
      <c r="A33" s="127"/>
      <c r="B33" s="17">
        <v>20</v>
      </c>
      <c r="C33" s="18" t="s">
        <v>11</v>
      </c>
      <c r="D33" s="19" t="s">
        <v>70</v>
      </c>
      <c r="E33" s="44" t="s">
        <v>96</v>
      </c>
      <c r="F33" s="36">
        <v>30</v>
      </c>
      <c r="G33" s="32">
        <v>30</v>
      </c>
      <c r="H33" s="32">
        <v>20</v>
      </c>
      <c r="I33" s="32">
        <v>10</v>
      </c>
      <c r="J33" s="32">
        <v>15</v>
      </c>
      <c r="K33" s="32">
        <v>5</v>
      </c>
      <c r="L33" s="64">
        <v>0.3</v>
      </c>
      <c r="M33" s="106"/>
      <c r="N33" s="59"/>
      <c r="O33" s="59"/>
      <c r="P33" s="59"/>
      <c r="Q33" s="59"/>
      <c r="R33" s="59"/>
      <c r="S33" s="59"/>
      <c r="T33" s="59"/>
      <c r="U33" s="74"/>
      <c r="V33" s="75" t="s">
        <v>104</v>
      </c>
      <c r="W33" s="76">
        <f t="shared" si="36"/>
        <v>1</v>
      </c>
      <c r="X33" s="76">
        <f t="shared" si="37"/>
        <v>0.66666666666666663</v>
      </c>
      <c r="Y33" s="76">
        <f t="shared" si="38"/>
        <v>0.33333333333333331</v>
      </c>
      <c r="Z33" s="76">
        <f t="shared" si="39"/>
        <v>0.5</v>
      </c>
      <c r="AA33" s="76">
        <f t="shared" si="40"/>
        <v>0.16666666666666666</v>
      </c>
      <c r="AB33" s="77"/>
      <c r="AC33" s="78">
        <f t="shared" si="41"/>
        <v>1</v>
      </c>
      <c r="AD33" s="78">
        <f t="shared" si="42"/>
        <v>0.66666666666666663</v>
      </c>
      <c r="AE33" s="78">
        <f t="shared" si="43"/>
        <v>0.33333333333333331</v>
      </c>
      <c r="AF33" s="78">
        <f t="shared" si="44"/>
        <v>0.5</v>
      </c>
      <c r="AG33" s="78">
        <f t="shared" si="45"/>
        <v>0.16666666666666666</v>
      </c>
      <c r="AH33" s="79"/>
      <c r="AI33" s="80">
        <f t="shared" si="17"/>
        <v>1</v>
      </c>
      <c r="AJ33" s="80">
        <f t="shared" si="18"/>
        <v>0.66666666666666663</v>
      </c>
      <c r="AK33" s="80">
        <f t="shared" si="19"/>
        <v>0.33333333333333331</v>
      </c>
      <c r="AL33" s="80">
        <f t="shared" si="20"/>
        <v>0.5</v>
      </c>
      <c r="AM33" s="80">
        <f t="shared" si="21"/>
        <v>0.16666666666666666</v>
      </c>
      <c r="AN33" s="79"/>
      <c r="AO33" s="81">
        <f t="shared" si="2"/>
        <v>0.3</v>
      </c>
      <c r="AP33" s="81">
        <f t="shared" si="3"/>
        <v>0.19999999999999998</v>
      </c>
      <c r="AQ33" s="81">
        <f t="shared" si="4"/>
        <v>9.9999999999999992E-2</v>
      </c>
      <c r="AR33" s="81">
        <f t="shared" si="5"/>
        <v>0.15</v>
      </c>
      <c r="AS33" s="81">
        <f t="shared" si="6"/>
        <v>4.9999999999999996E-2</v>
      </c>
      <c r="AT33" s="114"/>
      <c r="AU33" s="114"/>
      <c r="AV33" s="114"/>
      <c r="AW33" s="114"/>
      <c r="AX33" s="114"/>
      <c r="AZ33" s="106"/>
    </row>
    <row r="34" spans="1:52" ht="81" thickTop="1" x14ac:dyDescent="0.2">
      <c r="A34" s="118" t="s">
        <v>16</v>
      </c>
      <c r="B34" s="10">
        <v>21</v>
      </c>
      <c r="C34" s="11" t="s">
        <v>17</v>
      </c>
      <c r="D34" s="12" t="s">
        <v>85</v>
      </c>
      <c r="E34" s="41" t="s">
        <v>98</v>
      </c>
      <c r="F34" s="34">
        <v>1</v>
      </c>
      <c r="G34" s="30">
        <v>1</v>
      </c>
      <c r="H34" s="30">
        <v>0.5</v>
      </c>
      <c r="I34" s="30">
        <v>0.5</v>
      </c>
      <c r="J34" s="30">
        <v>3.5</v>
      </c>
      <c r="K34" s="30">
        <v>5.5</v>
      </c>
      <c r="L34" s="62">
        <v>0.3</v>
      </c>
      <c r="M34" s="104">
        <v>0.1</v>
      </c>
      <c r="N34" s="86"/>
      <c r="O34" s="86"/>
      <c r="P34" s="86"/>
      <c r="Q34" s="86"/>
      <c r="R34" s="86"/>
      <c r="S34" s="86"/>
      <c r="T34" s="86"/>
      <c r="U34" s="59"/>
      <c r="V34" s="39" t="s">
        <v>103</v>
      </c>
      <c r="W34" s="70">
        <f t="shared" si="36"/>
        <v>1</v>
      </c>
      <c r="X34" s="70">
        <f t="shared" si="37"/>
        <v>0.5</v>
      </c>
      <c r="Y34" s="70">
        <f t="shared" si="38"/>
        <v>0.5</v>
      </c>
      <c r="Z34" s="70">
        <f t="shared" si="39"/>
        <v>3.5</v>
      </c>
      <c r="AA34" s="70">
        <f t="shared" si="40"/>
        <v>5.5</v>
      </c>
      <c r="AC34" s="69">
        <f t="shared" ref="AC34:AG36" si="46">IF(W34&gt;1,1-(W34-1),W34)</f>
        <v>1</v>
      </c>
      <c r="AD34" s="69">
        <f t="shared" si="46"/>
        <v>0.5</v>
      </c>
      <c r="AE34" s="69">
        <f t="shared" si="46"/>
        <v>0.5</v>
      </c>
      <c r="AF34" s="69">
        <f t="shared" si="46"/>
        <v>-1.5</v>
      </c>
      <c r="AG34" s="69">
        <f t="shared" si="46"/>
        <v>-3.5</v>
      </c>
      <c r="AI34" s="71">
        <f t="shared" si="17"/>
        <v>1</v>
      </c>
      <c r="AJ34" s="71">
        <f t="shared" si="18"/>
        <v>0.5</v>
      </c>
      <c r="AK34" s="71">
        <f t="shared" si="19"/>
        <v>0.5</v>
      </c>
      <c r="AL34" s="71">
        <f t="shared" si="20"/>
        <v>0</v>
      </c>
      <c r="AM34" s="71">
        <f t="shared" si="21"/>
        <v>0</v>
      </c>
      <c r="AO34" s="73">
        <f t="shared" si="2"/>
        <v>0.3</v>
      </c>
      <c r="AP34" s="73">
        <f t="shared" si="3"/>
        <v>0.15</v>
      </c>
      <c r="AQ34" s="73">
        <f t="shared" si="4"/>
        <v>0.15</v>
      </c>
      <c r="AR34" s="73">
        <f t="shared" si="5"/>
        <v>0</v>
      </c>
      <c r="AS34" s="73">
        <f t="shared" si="6"/>
        <v>0</v>
      </c>
      <c r="AT34" s="112">
        <f>SUM(AO34:AO36)*M34</f>
        <v>0.1</v>
      </c>
      <c r="AU34" s="112">
        <f>SUM(AP34:AP36)*M34</f>
        <v>4.8333333333333332E-2</v>
      </c>
      <c r="AV34" s="112">
        <f>SUM(AQ34:AQ36)*M34</f>
        <v>5.8333333333333327E-2</v>
      </c>
      <c r="AW34" s="112">
        <f>SUM(AR34:AR36)*M34</f>
        <v>6.9999999999999993E-2</v>
      </c>
      <c r="AX34" s="112">
        <f>SUM(AS34:AS36)*M34</f>
        <v>1.9333333333333334E-2</v>
      </c>
      <c r="AZ34" s="104">
        <v>0.1</v>
      </c>
    </row>
    <row r="35" spans="1:52" ht="80" x14ac:dyDescent="0.2">
      <c r="A35" s="119"/>
      <c r="B35" s="13">
        <v>22</v>
      </c>
      <c r="C35" s="14" t="s">
        <v>18</v>
      </c>
      <c r="D35" s="15" t="s">
        <v>86</v>
      </c>
      <c r="E35" s="42" t="s">
        <v>98</v>
      </c>
      <c r="F35" s="35">
        <v>15</v>
      </c>
      <c r="G35" s="31">
        <v>15</v>
      </c>
      <c r="H35" s="31">
        <v>10</v>
      </c>
      <c r="I35" s="31">
        <v>15</v>
      </c>
      <c r="J35" s="31">
        <v>15</v>
      </c>
      <c r="K35" s="31">
        <v>3</v>
      </c>
      <c r="L35" s="63">
        <v>0.3</v>
      </c>
      <c r="M35" s="105"/>
      <c r="N35" s="59"/>
      <c r="O35" s="59"/>
      <c r="P35" s="59"/>
      <c r="Q35" s="59"/>
      <c r="R35" s="59"/>
      <c r="S35" s="59"/>
      <c r="T35" s="59"/>
      <c r="U35" s="59"/>
      <c r="V35" s="39" t="s">
        <v>103</v>
      </c>
      <c r="W35" s="70">
        <f t="shared" si="36"/>
        <v>1</v>
      </c>
      <c r="X35" s="70">
        <f t="shared" si="37"/>
        <v>0.66666666666666663</v>
      </c>
      <c r="Y35" s="70">
        <f t="shared" si="38"/>
        <v>1</v>
      </c>
      <c r="Z35" s="70">
        <f t="shared" si="39"/>
        <v>1</v>
      </c>
      <c r="AA35" s="70">
        <f t="shared" si="40"/>
        <v>0.2</v>
      </c>
      <c r="AC35" s="69">
        <f t="shared" si="46"/>
        <v>1</v>
      </c>
      <c r="AD35" s="69">
        <f t="shared" si="46"/>
        <v>0.66666666666666663</v>
      </c>
      <c r="AE35" s="69">
        <f t="shared" si="46"/>
        <v>1</v>
      </c>
      <c r="AF35" s="69">
        <f t="shared" si="46"/>
        <v>1</v>
      </c>
      <c r="AG35" s="69">
        <f t="shared" si="46"/>
        <v>0.2</v>
      </c>
      <c r="AI35" s="71">
        <f t="shared" si="17"/>
        <v>1</v>
      </c>
      <c r="AJ35" s="71">
        <f t="shared" si="18"/>
        <v>0.66666666666666663</v>
      </c>
      <c r="AK35" s="71">
        <f t="shared" si="19"/>
        <v>1</v>
      </c>
      <c r="AL35" s="71">
        <f t="shared" si="20"/>
        <v>1</v>
      </c>
      <c r="AM35" s="71">
        <f t="shared" si="21"/>
        <v>0.2</v>
      </c>
      <c r="AO35" s="73">
        <f t="shared" si="2"/>
        <v>0.3</v>
      </c>
      <c r="AP35" s="73">
        <f t="shared" si="3"/>
        <v>0.19999999999999998</v>
      </c>
      <c r="AQ35" s="73">
        <f t="shared" si="4"/>
        <v>0.3</v>
      </c>
      <c r="AR35" s="73">
        <f t="shared" si="5"/>
        <v>0.3</v>
      </c>
      <c r="AS35" s="73">
        <f t="shared" si="6"/>
        <v>0.06</v>
      </c>
      <c r="AT35" s="113"/>
      <c r="AU35" s="113"/>
      <c r="AV35" s="113"/>
      <c r="AW35" s="113"/>
      <c r="AX35" s="113"/>
      <c r="AZ35" s="105"/>
    </row>
    <row r="36" spans="1:52" ht="65" thickBot="1" x14ac:dyDescent="0.25">
      <c r="A36" s="127"/>
      <c r="B36" s="17">
        <v>23</v>
      </c>
      <c r="C36" s="18" t="s">
        <v>87</v>
      </c>
      <c r="D36" s="19" t="s">
        <v>88</v>
      </c>
      <c r="E36" s="44" t="s">
        <v>98</v>
      </c>
      <c r="F36" s="36">
        <v>30</v>
      </c>
      <c r="G36" s="32">
        <v>30</v>
      </c>
      <c r="H36" s="32">
        <v>10</v>
      </c>
      <c r="I36" s="32">
        <v>50</v>
      </c>
      <c r="J36" s="32">
        <v>30</v>
      </c>
      <c r="K36" s="32">
        <v>10</v>
      </c>
      <c r="L36" s="64">
        <v>0.4</v>
      </c>
      <c r="M36" s="106"/>
      <c r="N36" s="59"/>
      <c r="O36" s="59"/>
      <c r="P36" s="59"/>
      <c r="Q36" s="59"/>
      <c r="R36" s="59"/>
      <c r="S36" s="59"/>
      <c r="T36" s="59"/>
      <c r="U36" s="59"/>
      <c r="V36" s="39" t="s">
        <v>103</v>
      </c>
      <c r="W36" s="70">
        <f t="shared" si="36"/>
        <v>1</v>
      </c>
      <c r="X36" s="70">
        <f t="shared" si="37"/>
        <v>0.33333333333333331</v>
      </c>
      <c r="Y36" s="70">
        <f t="shared" si="38"/>
        <v>1.6666666666666667</v>
      </c>
      <c r="Z36" s="70">
        <f t="shared" si="39"/>
        <v>1</v>
      </c>
      <c r="AA36" s="70">
        <f t="shared" si="40"/>
        <v>0.33333333333333331</v>
      </c>
      <c r="AC36" s="69">
        <f t="shared" si="46"/>
        <v>1</v>
      </c>
      <c r="AD36" s="69">
        <f t="shared" si="46"/>
        <v>0.33333333333333331</v>
      </c>
      <c r="AE36" s="69">
        <f t="shared" si="46"/>
        <v>0.33333333333333326</v>
      </c>
      <c r="AF36" s="69">
        <f t="shared" si="46"/>
        <v>1</v>
      </c>
      <c r="AG36" s="69">
        <f t="shared" si="46"/>
        <v>0.33333333333333331</v>
      </c>
      <c r="AI36" s="71">
        <f t="shared" si="17"/>
        <v>1</v>
      </c>
      <c r="AJ36" s="71">
        <f t="shared" si="18"/>
        <v>0.33333333333333331</v>
      </c>
      <c r="AK36" s="71">
        <f t="shared" si="19"/>
        <v>0.33333333333333326</v>
      </c>
      <c r="AL36" s="71">
        <f t="shared" si="20"/>
        <v>1</v>
      </c>
      <c r="AM36" s="71">
        <f t="shared" si="21"/>
        <v>0.33333333333333331</v>
      </c>
      <c r="AO36" s="73">
        <f t="shared" si="2"/>
        <v>0.4</v>
      </c>
      <c r="AP36" s="73">
        <f t="shared" si="3"/>
        <v>0.13333333333333333</v>
      </c>
      <c r="AQ36" s="73">
        <f t="shared" si="4"/>
        <v>0.1333333333333333</v>
      </c>
      <c r="AR36" s="73">
        <f t="shared" si="5"/>
        <v>0.4</v>
      </c>
      <c r="AS36" s="73">
        <f t="shared" si="6"/>
        <v>0.13333333333333333</v>
      </c>
      <c r="AT36" s="114"/>
      <c r="AU36" s="114"/>
      <c r="AV36" s="114"/>
      <c r="AW36" s="114"/>
      <c r="AX36" s="114"/>
      <c r="AZ36" s="106"/>
    </row>
    <row r="37" spans="1:52" ht="17" thickTop="1" x14ac:dyDescent="0.2">
      <c r="A37" s="118" t="s">
        <v>45</v>
      </c>
      <c r="B37" s="10">
        <v>24</v>
      </c>
      <c r="C37" s="11" t="s">
        <v>28</v>
      </c>
      <c r="D37" s="24" t="s">
        <v>71</v>
      </c>
      <c r="E37" s="48" t="s">
        <v>96</v>
      </c>
      <c r="F37" s="34">
        <v>3</v>
      </c>
      <c r="G37" s="30">
        <v>3</v>
      </c>
      <c r="H37" s="30">
        <v>2</v>
      </c>
      <c r="I37" s="30">
        <v>1</v>
      </c>
      <c r="J37" s="30">
        <v>1</v>
      </c>
      <c r="K37" s="30">
        <v>1</v>
      </c>
      <c r="L37" s="62">
        <v>0.1</v>
      </c>
      <c r="M37" s="104">
        <v>0.05</v>
      </c>
      <c r="N37" s="86"/>
      <c r="O37" s="86"/>
      <c r="P37" s="86"/>
      <c r="Q37" s="86"/>
      <c r="R37" s="86"/>
      <c r="S37" s="86"/>
      <c r="T37" s="86"/>
      <c r="U37" s="59"/>
      <c r="V37" s="39" t="s">
        <v>104</v>
      </c>
      <c r="W37" s="70">
        <f t="shared" si="36"/>
        <v>1</v>
      </c>
      <c r="X37" s="70">
        <f t="shared" si="37"/>
        <v>0.66666666666666663</v>
      </c>
      <c r="Y37" s="70">
        <f t="shared" si="38"/>
        <v>0.33333333333333331</v>
      </c>
      <c r="Z37" s="70">
        <f t="shared" si="39"/>
        <v>0.33333333333333331</v>
      </c>
      <c r="AA37" s="70">
        <f t="shared" si="40"/>
        <v>0.33333333333333331</v>
      </c>
      <c r="AC37" s="69">
        <f>IF(W37&lt;1,W37,100%)</f>
        <v>1</v>
      </c>
      <c r="AD37" s="69">
        <f t="shared" ref="AD37:AD39" si="47">IF(X37&lt;1,X37,100%)</f>
        <v>0.66666666666666663</v>
      </c>
      <c r="AE37" s="69">
        <f t="shared" ref="AE37:AE39" si="48">IF(Y37&lt;1,Y37,100%)</f>
        <v>0.33333333333333331</v>
      </c>
      <c r="AF37" s="69">
        <f t="shared" ref="AF37:AF39" si="49">IF(Z37&lt;1,Z37,100%)</f>
        <v>0.33333333333333331</v>
      </c>
      <c r="AG37" s="69">
        <f t="shared" ref="AG37:AG39" si="50">IF(AA37&lt;1,AA37,100%)</f>
        <v>0.33333333333333331</v>
      </c>
      <c r="AI37" s="80">
        <f t="shared" si="17"/>
        <v>1</v>
      </c>
      <c r="AJ37" s="80">
        <f t="shared" si="18"/>
        <v>0.66666666666666663</v>
      </c>
      <c r="AK37" s="80">
        <f t="shared" si="19"/>
        <v>0.33333333333333331</v>
      </c>
      <c r="AL37" s="80">
        <f t="shared" si="20"/>
        <v>0.33333333333333331</v>
      </c>
      <c r="AM37" s="80">
        <f t="shared" si="21"/>
        <v>0.33333333333333331</v>
      </c>
      <c r="AN37" s="79"/>
      <c r="AO37" s="81">
        <f t="shared" si="2"/>
        <v>0.1</v>
      </c>
      <c r="AP37" s="81">
        <f t="shared" si="3"/>
        <v>6.6666666666666666E-2</v>
      </c>
      <c r="AQ37" s="81">
        <f t="shared" si="4"/>
        <v>3.3333333333333333E-2</v>
      </c>
      <c r="AR37" s="81">
        <f t="shared" si="5"/>
        <v>3.3333333333333333E-2</v>
      </c>
      <c r="AS37" s="81">
        <f t="shared" si="6"/>
        <v>3.3333333333333333E-2</v>
      </c>
      <c r="AT37" s="112">
        <f>SUM(AO37:AO40)*M37</f>
        <v>0.05</v>
      </c>
      <c r="AU37" s="112">
        <f>SUM(AP37:AP40)*M37</f>
        <v>2.3333333333333334E-2</v>
      </c>
      <c r="AV37" s="112">
        <f>SUM(AQ37:AQ40)*M37</f>
        <v>0.03</v>
      </c>
      <c r="AW37" s="112">
        <f>SUM(AR37:AR40)*M37</f>
        <v>3.8333333333333337E-2</v>
      </c>
      <c r="AX37" s="112">
        <f>SUM(AS37:AS40)*M37</f>
        <v>7.6666666666666662E-3</v>
      </c>
      <c r="AZ37" s="104">
        <v>0.05</v>
      </c>
    </row>
    <row r="38" spans="1:52" ht="48" x14ac:dyDescent="0.2">
      <c r="A38" s="119"/>
      <c r="B38" s="13">
        <v>25</v>
      </c>
      <c r="C38" s="14" t="s">
        <v>29</v>
      </c>
      <c r="D38" s="15" t="s">
        <v>92</v>
      </c>
      <c r="E38" s="42" t="s">
        <v>99</v>
      </c>
      <c r="F38" s="35">
        <v>100</v>
      </c>
      <c r="G38" s="31">
        <v>100</v>
      </c>
      <c r="H38" s="31">
        <v>200</v>
      </c>
      <c r="I38" s="31">
        <v>100</v>
      </c>
      <c r="J38" s="31">
        <v>100</v>
      </c>
      <c r="K38" s="31">
        <v>30</v>
      </c>
      <c r="L38" s="63">
        <v>0.3</v>
      </c>
      <c r="M38" s="105"/>
      <c r="N38" s="59"/>
      <c r="O38" s="59"/>
      <c r="P38" s="59"/>
      <c r="Q38" s="59"/>
      <c r="R38" s="59"/>
      <c r="S38" s="59"/>
      <c r="T38" s="59"/>
      <c r="U38" s="59"/>
      <c r="V38" s="39" t="s">
        <v>104</v>
      </c>
      <c r="W38" s="70">
        <f t="shared" si="36"/>
        <v>1</v>
      </c>
      <c r="X38" s="70">
        <f t="shared" si="37"/>
        <v>2</v>
      </c>
      <c r="Y38" s="70">
        <f t="shared" si="38"/>
        <v>1</v>
      </c>
      <c r="Z38" s="70">
        <f t="shared" si="39"/>
        <v>1</v>
      </c>
      <c r="AA38" s="70">
        <f t="shared" si="40"/>
        <v>0.3</v>
      </c>
      <c r="AC38" s="69">
        <f>IF(W38&lt;1,W38,100%)</f>
        <v>1</v>
      </c>
      <c r="AD38" s="69">
        <f t="shared" si="47"/>
        <v>1</v>
      </c>
      <c r="AE38" s="69">
        <f t="shared" si="48"/>
        <v>1</v>
      </c>
      <c r="AF38" s="69">
        <f t="shared" si="49"/>
        <v>1</v>
      </c>
      <c r="AG38" s="69">
        <f t="shared" si="50"/>
        <v>0.3</v>
      </c>
      <c r="AI38" s="80">
        <f t="shared" si="17"/>
        <v>1</v>
      </c>
      <c r="AJ38" s="80">
        <f t="shared" si="18"/>
        <v>1</v>
      </c>
      <c r="AK38" s="80">
        <f t="shared" si="19"/>
        <v>1</v>
      </c>
      <c r="AL38" s="80">
        <f t="shared" si="20"/>
        <v>1</v>
      </c>
      <c r="AM38" s="80">
        <f t="shared" si="21"/>
        <v>0.3</v>
      </c>
      <c r="AN38" s="79"/>
      <c r="AO38" s="81">
        <f t="shared" si="2"/>
        <v>0.3</v>
      </c>
      <c r="AP38" s="81">
        <f t="shared" si="3"/>
        <v>0.3</v>
      </c>
      <c r="AQ38" s="81">
        <f t="shared" si="4"/>
        <v>0.3</v>
      </c>
      <c r="AR38" s="81">
        <f t="shared" si="5"/>
        <v>0.3</v>
      </c>
      <c r="AS38" s="81">
        <f t="shared" si="6"/>
        <v>0.09</v>
      </c>
      <c r="AT38" s="113"/>
      <c r="AU38" s="113"/>
      <c r="AV38" s="113"/>
      <c r="AW38" s="113"/>
      <c r="AX38" s="113"/>
      <c r="AZ38" s="105"/>
    </row>
    <row r="39" spans="1:52" x14ac:dyDescent="0.2">
      <c r="A39" s="119"/>
      <c r="B39" s="13">
        <v>26</v>
      </c>
      <c r="C39" s="14" t="s">
        <v>30</v>
      </c>
      <c r="D39" s="22" t="s">
        <v>72</v>
      </c>
      <c r="E39" s="49" t="s">
        <v>101</v>
      </c>
      <c r="F39" s="35">
        <v>10</v>
      </c>
      <c r="G39" s="31">
        <v>10</v>
      </c>
      <c r="H39" s="31">
        <v>15</v>
      </c>
      <c r="I39" s="31">
        <v>10</v>
      </c>
      <c r="J39" s="31">
        <v>15</v>
      </c>
      <c r="K39" s="31">
        <v>3</v>
      </c>
      <c r="L39" s="63">
        <v>0.1</v>
      </c>
      <c r="M39" s="105"/>
      <c r="N39" s="59"/>
      <c r="O39" s="59"/>
      <c r="P39" s="59"/>
      <c r="Q39" s="59"/>
      <c r="R39" s="59"/>
      <c r="S39" s="59"/>
      <c r="T39" s="59"/>
      <c r="U39" s="59"/>
      <c r="V39" s="39" t="s">
        <v>104</v>
      </c>
      <c r="W39" s="70">
        <f t="shared" si="36"/>
        <v>1</v>
      </c>
      <c r="X39" s="70">
        <f t="shared" si="37"/>
        <v>1.5</v>
      </c>
      <c r="Y39" s="70">
        <f t="shared" si="38"/>
        <v>1</v>
      </c>
      <c r="Z39" s="70">
        <f t="shared" si="39"/>
        <v>1.5</v>
      </c>
      <c r="AA39" s="70">
        <f t="shared" si="40"/>
        <v>0.3</v>
      </c>
      <c r="AC39" s="69">
        <f>IF(W39&lt;1,W39,100%)</f>
        <v>1</v>
      </c>
      <c r="AD39" s="69">
        <f t="shared" si="47"/>
        <v>1</v>
      </c>
      <c r="AE39" s="69">
        <f t="shared" si="48"/>
        <v>1</v>
      </c>
      <c r="AF39" s="69">
        <f t="shared" si="49"/>
        <v>1</v>
      </c>
      <c r="AG39" s="69">
        <f t="shared" si="50"/>
        <v>0.3</v>
      </c>
      <c r="AI39" s="80">
        <f t="shared" si="17"/>
        <v>1</v>
      </c>
      <c r="AJ39" s="80">
        <f t="shared" si="18"/>
        <v>1</v>
      </c>
      <c r="AK39" s="80">
        <f t="shared" si="19"/>
        <v>1</v>
      </c>
      <c r="AL39" s="80">
        <f t="shared" si="20"/>
        <v>1</v>
      </c>
      <c r="AM39" s="80">
        <f t="shared" si="21"/>
        <v>0.3</v>
      </c>
      <c r="AN39" s="79"/>
      <c r="AO39" s="81">
        <f t="shared" si="2"/>
        <v>0.1</v>
      </c>
      <c r="AP39" s="81">
        <f t="shared" si="3"/>
        <v>0.1</v>
      </c>
      <c r="AQ39" s="81">
        <f t="shared" si="4"/>
        <v>0.1</v>
      </c>
      <c r="AR39" s="81">
        <f t="shared" si="5"/>
        <v>0.1</v>
      </c>
      <c r="AS39" s="81">
        <f t="shared" si="6"/>
        <v>0.03</v>
      </c>
      <c r="AT39" s="113"/>
      <c r="AU39" s="113"/>
      <c r="AV39" s="113"/>
      <c r="AW39" s="113"/>
      <c r="AX39" s="113"/>
      <c r="AZ39" s="105"/>
    </row>
    <row r="40" spans="1:52" ht="17" thickBot="1" x14ac:dyDescent="0.25">
      <c r="A40" s="127"/>
      <c r="B40" s="17">
        <v>27</v>
      </c>
      <c r="C40" s="18" t="s">
        <v>73</v>
      </c>
      <c r="D40" s="23" t="s">
        <v>74</v>
      </c>
      <c r="E40" s="50" t="s">
        <v>100</v>
      </c>
      <c r="F40" s="36">
        <v>3</v>
      </c>
      <c r="G40" s="32">
        <v>3</v>
      </c>
      <c r="H40" s="32">
        <v>6</v>
      </c>
      <c r="I40" s="32">
        <v>5</v>
      </c>
      <c r="J40" s="32">
        <v>4</v>
      </c>
      <c r="K40" s="32">
        <v>10</v>
      </c>
      <c r="L40" s="64">
        <v>0.5</v>
      </c>
      <c r="M40" s="106"/>
      <c r="N40" s="59"/>
      <c r="O40" s="59"/>
      <c r="P40" s="59"/>
      <c r="Q40" s="59"/>
      <c r="R40" s="59"/>
      <c r="S40" s="59"/>
      <c r="T40" s="59"/>
      <c r="U40" s="59"/>
      <c r="V40" s="39" t="s">
        <v>103</v>
      </c>
      <c r="W40" s="70">
        <f t="shared" si="36"/>
        <v>1</v>
      </c>
      <c r="X40" s="70">
        <f t="shared" si="37"/>
        <v>2</v>
      </c>
      <c r="Y40" s="70">
        <f t="shared" si="38"/>
        <v>1.6666666666666667</v>
      </c>
      <c r="Z40" s="70">
        <f t="shared" si="39"/>
        <v>1.3333333333333333</v>
      </c>
      <c r="AA40" s="70">
        <f t="shared" si="40"/>
        <v>3.3333333333333335</v>
      </c>
      <c r="AC40" s="69">
        <f>IF(W40&gt;1,1-(W40-1),W40)</f>
        <v>1</v>
      </c>
      <c r="AD40" s="69">
        <f>IF(X40&gt;1,1-(X40-1),X40)</f>
        <v>0</v>
      </c>
      <c r="AE40" s="69">
        <f>IF(Y40&gt;1,1-(Y40-1),Y40)</f>
        <v>0.33333333333333326</v>
      </c>
      <c r="AF40" s="69">
        <f>IF(Z40&gt;1,1-(Z40-1),Z40)</f>
        <v>0.66666666666666674</v>
      </c>
      <c r="AG40" s="69">
        <f>IF(AA40&gt;1,1-(AA40-1),AA40)</f>
        <v>-1.3333333333333335</v>
      </c>
      <c r="AI40" s="80">
        <f t="shared" si="17"/>
        <v>1</v>
      </c>
      <c r="AJ40" s="80">
        <f t="shared" si="18"/>
        <v>0</v>
      </c>
      <c r="AK40" s="80">
        <f t="shared" si="19"/>
        <v>0.33333333333333326</v>
      </c>
      <c r="AL40" s="80">
        <f t="shared" si="20"/>
        <v>0.66666666666666674</v>
      </c>
      <c r="AM40" s="80">
        <f t="shared" si="21"/>
        <v>0</v>
      </c>
      <c r="AN40" s="79"/>
      <c r="AO40" s="81">
        <f t="shared" si="2"/>
        <v>0.5</v>
      </c>
      <c r="AP40" s="81">
        <f t="shared" si="3"/>
        <v>0</v>
      </c>
      <c r="AQ40" s="81">
        <f t="shared" si="4"/>
        <v>0.16666666666666663</v>
      </c>
      <c r="AR40" s="81">
        <f t="shared" si="5"/>
        <v>0.33333333333333337</v>
      </c>
      <c r="AS40" s="81">
        <f t="shared" si="6"/>
        <v>0</v>
      </c>
      <c r="AT40" s="114"/>
      <c r="AU40" s="114"/>
      <c r="AV40" s="114"/>
      <c r="AW40" s="114"/>
      <c r="AX40" s="114"/>
      <c r="AZ40" s="106"/>
    </row>
    <row r="41" spans="1:52" ht="17" thickTop="1" x14ac:dyDescent="0.2">
      <c r="A41" s="121" t="s">
        <v>33</v>
      </c>
      <c r="B41" s="10">
        <v>28</v>
      </c>
      <c r="C41" s="25" t="s">
        <v>34</v>
      </c>
      <c r="D41" s="24" t="s">
        <v>75</v>
      </c>
      <c r="E41" s="48" t="s">
        <v>96</v>
      </c>
      <c r="F41" s="34">
        <v>10</v>
      </c>
      <c r="G41" s="30">
        <v>10</v>
      </c>
      <c r="H41" s="30">
        <v>20</v>
      </c>
      <c r="I41" s="30">
        <v>15</v>
      </c>
      <c r="J41" s="30">
        <v>15</v>
      </c>
      <c r="K41" s="30">
        <v>3</v>
      </c>
      <c r="L41" s="62">
        <v>0.5</v>
      </c>
      <c r="M41" s="104">
        <v>0.05</v>
      </c>
      <c r="N41" s="86"/>
      <c r="O41" s="86"/>
      <c r="P41" s="86"/>
      <c r="Q41" s="86"/>
      <c r="R41" s="86"/>
      <c r="S41" s="86"/>
      <c r="T41" s="86"/>
      <c r="U41" s="59"/>
      <c r="V41" s="39" t="s">
        <v>104</v>
      </c>
      <c r="W41" s="70">
        <f t="shared" si="36"/>
        <v>1</v>
      </c>
      <c r="X41" s="70">
        <f t="shared" si="37"/>
        <v>2</v>
      </c>
      <c r="Y41" s="70">
        <f t="shared" si="38"/>
        <v>1.5</v>
      </c>
      <c r="Z41" s="70">
        <f t="shared" si="39"/>
        <v>1.5</v>
      </c>
      <c r="AA41" s="70">
        <f t="shared" si="40"/>
        <v>0.3</v>
      </c>
      <c r="AC41" s="69">
        <f>IF(W41&lt;1,W41,100%)</f>
        <v>1</v>
      </c>
      <c r="AD41" s="69">
        <f t="shared" ref="AD41" si="51">IF(X41&lt;1,X41,100%)</f>
        <v>1</v>
      </c>
      <c r="AE41" s="69">
        <f t="shared" ref="AE41" si="52">IF(Y41&lt;1,Y41,100%)</f>
        <v>1</v>
      </c>
      <c r="AF41" s="69">
        <f t="shared" ref="AF41" si="53">IF(Z41&lt;1,Z41,100%)</f>
        <v>1</v>
      </c>
      <c r="AG41" s="69">
        <f t="shared" ref="AG41" si="54">IF(AA41&lt;1,AA41,100%)</f>
        <v>0.3</v>
      </c>
      <c r="AI41" s="71">
        <f>IF(AC41&lt;0,0%,AC41)</f>
        <v>1</v>
      </c>
      <c r="AJ41" s="71">
        <f t="shared" si="18"/>
        <v>1</v>
      </c>
      <c r="AK41" s="71">
        <f t="shared" si="19"/>
        <v>1</v>
      </c>
      <c r="AL41" s="71">
        <f t="shared" si="20"/>
        <v>1</v>
      </c>
      <c r="AM41" s="71">
        <f t="shared" si="21"/>
        <v>0.3</v>
      </c>
      <c r="AO41" s="73">
        <f t="shared" si="2"/>
        <v>0.5</v>
      </c>
      <c r="AP41" s="73">
        <f t="shared" si="3"/>
        <v>0.5</v>
      </c>
      <c r="AQ41" s="73">
        <f t="shared" si="4"/>
        <v>0.5</v>
      </c>
      <c r="AR41" s="73">
        <f t="shared" si="5"/>
        <v>0.5</v>
      </c>
      <c r="AS41" s="73">
        <f t="shared" si="6"/>
        <v>0.15</v>
      </c>
      <c r="AT41" s="115">
        <f>SUM(AO41:AO43)*M41</f>
        <v>0.05</v>
      </c>
      <c r="AU41" s="112">
        <f>SUM(AP41:AP43)*M41</f>
        <v>4.0000000000000008E-2</v>
      </c>
      <c r="AV41" s="112">
        <f>SUM(AQ41:AQ43)*M41</f>
        <v>4.0000000000000008E-2</v>
      </c>
      <c r="AW41" s="112">
        <f>SUM(AR41:AR43)*M41</f>
        <v>4.0000000000000008E-2</v>
      </c>
      <c r="AX41" s="112">
        <f>SUM(AS41:AS43)*M41</f>
        <v>1.7499999999999998E-2</v>
      </c>
      <c r="AZ41" s="104">
        <v>0.05</v>
      </c>
    </row>
    <row r="42" spans="1:52" x14ac:dyDescent="0.2">
      <c r="A42" s="122"/>
      <c r="B42" s="13">
        <v>29</v>
      </c>
      <c r="C42" s="26" t="s">
        <v>35</v>
      </c>
      <c r="D42" s="22" t="s">
        <v>76</v>
      </c>
      <c r="E42" s="49" t="s">
        <v>96</v>
      </c>
      <c r="F42" s="35">
        <v>30</v>
      </c>
      <c r="G42" s="31">
        <v>30</v>
      </c>
      <c r="H42" s="31">
        <v>40</v>
      </c>
      <c r="I42" s="31">
        <v>40</v>
      </c>
      <c r="J42" s="31">
        <v>40</v>
      </c>
      <c r="K42" s="31">
        <v>20</v>
      </c>
      <c r="L42" s="63">
        <v>0.2</v>
      </c>
      <c r="M42" s="105"/>
      <c r="N42" s="59"/>
      <c r="O42" s="59"/>
      <c r="P42" s="59"/>
      <c r="Q42" s="59"/>
      <c r="R42" s="59"/>
      <c r="S42" s="59"/>
      <c r="T42" s="59"/>
      <c r="U42" s="59"/>
      <c r="V42" s="87" t="s">
        <v>106</v>
      </c>
      <c r="W42" s="88">
        <f t="shared" si="36"/>
        <v>1</v>
      </c>
      <c r="X42" s="88">
        <f t="shared" si="37"/>
        <v>1.3333333333333333</v>
      </c>
      <c r="Y42" s="88">
        <f t="shared" si="38"/>
        <v>1.3333333333333333</v>
      </c>
      <c r="Z42" s="88">
        <f t="shared" si="39"/>
        <v>1.3333333333333333</v>
      </c>
      <c r="AA42" s="88">
        <f t="shared" si="40"/>
        <v>0.66666666666666663</v>
      </c>
      <c r="AB42" s="89"/>
      <c r="AC42" s="69">
        <f>IF(OR(G42&lt;F42,G42=F42),100%,1-(G42/F42))</f>
        <v>1</v>
      </c>
      <c r="AD42" s="69">
        <f>IF(OR(H42&lt;F42,H42=F42),100%,1-(H42/F42))</f>
        <v>-0.33333333333333326</v>
      </c>
      <c r="AE42" s="69">
        <f>IF(OR(I42&lt;F42,I42=F42),100%,1-(I42/F42))</f>
        <v>-0.33333333333333326</v>
      </c>
      <c r="AF42" s="69">
        <f>IF(OR(J42&lt;F42,J42=F42),100%,1-(J42/F42))</f>
        <v>-0.33333333333333326</v>
      </c>
      <c r="AG42" s="69">
        <f>IF(OR(K42&lt;F42,K42=F42),100%,1-(K42/F42))</f>
        <v>1</v>
      </c>
      <c r="AI42" s="71">
        <f t="shared" ref="AI42:AI48" si="55">IF(AC42&lt;0,0%,AC42)</f>
        <v>1</v>
      </c>
      <c r="AJ42" s="71">
        <f t="shared" ref="AJ42:AJ48" si="56">IF(AD42&lt;0,0%,AD42)</f>
        <v>0</v>
      </c>
      <c r="AK42" s="71">
        <f t="shared" ref="AK42:AK48" si="57">IF(AE42&lt;0,0%,AE42)</f>
        <v>0</v>
      </c>
      <c r="AL42" s="71">
        <f t="shared" ref="AL42:AL48" si="58">IF(AF42&lt;0,0%,AF42)</f>
        <v>0</v>
      </c>
      <c r="AM42" s="71">
        <f t="shared" ref="AM42:AM48" si="59">IF(AG42&lt;0,0%,AG42)</f>
        <v>1</v>
      </c>
      <c r="AO42" s="73">
        <f t="shared" si="2"/>
        <v>0.2</v>
      </c>
      <c r="AP42" s="73">
        <f t="shared" si="3"/>
        <v>0</v>
      </c>
      <c r="AQ42" s="73">
        <f t="shared" si="4"/>
        <v>0</v>
      </c>
      <c r="AR42" s="73">
        <f t="shared" si="5"/>
        <v>0</v>
      </c>
      <c r="AS42" s="73">
        <f t="shared" si="6"/>
        <v>0.2</v>
      </c>
      <c r="AT42" s="116"/>
      <c r="AU42" s="113"/>
      <c r="AV42" s="113"/>
      <c r="AW42" s="113"/>
      <c r="AX42" s="113"/>
      <c r="AZ42" s="105"/>
    </row>
    <row r="43" spans="1:52" ht="49" thickBot="1" x14ac:dyDescent="0.25">
      <c r="A43" s="123"/>
      <c r="B43" s="17">
        <v>30</v>
      </c>
      <c r="C43" s="56" t="s">
        <v>36</v>
      </c>
      <c r="D43" s="19" t="s">
        <v>77</v>
      </c>
      <c r="E43" s="44" t="s">
        <v>96</v>
      </c>
      <c r="F43" s="36">
        <f>F42/F41</f>
        <v>3</v>
      </c>
      <c r="G43" s="55">
        <v>3</v>
      </c>
      <c r="H43" s="55">
        <f>H42/H41</f>
        <v>2</v>
      </c>
      <c r="I43" s="55">
        <f>I42/I41</f>
        <v>2.6666666666666665</v>
      </c>
      <c r="J43" s="55">
        <f>J42/J41</f>
        <v>2.6666666666666665</v>
      </c>
      <c r="K43" s="55">
        <f>K42/K41</f>
        <v>6.666666666666667</v>
      </c>
      <c r="L43" s="67">
        <v>0.3</v>
      </c>
      <c r="M43" s="106"/>
      <c r="N43" s="59"/>
      <c r="O43" s="59"/>
      <c r="P43" s="59"/>
      <c r="Q43" s="59"/>
      <c r="R43" s="59"/>
      <c r="S43" s="59"/>
      <c r="T43" s="59"/>
      <c r="U43" s="59"/>
      <c r="V43" s="87" t="s">
        <v>106</v>
      </c>
      <c r="W43" s="88">
        <f t="shared" si="36"/>
        <v>1</v>
      </c>
      <c r="X43" s="88">
        <f t="shared" si="37"/>
        <v>0.66666666666666663</v>
      </c>
      <c r="Y43" s="88">
        <f t="shared" si="38"/>
        <v>0.88888888888888884</v>
      </c>
      <c r="Z43" s="88">
        <f t="shared" si="39"/>
        <v>0.88888888888888884</v>
      </c>
      <c r="AA43" s="88">
        <f t="shared" si="40"/>
        <v>2.2222222222222223</v>
      </c>
      <c r="AC43" s="69">
        <f>IF(OR(G43&lt;F43,G43=F43),100%,1-(G43/F43))</f>
        <v>1</v>
      </c>
      <c r="AD43" s="69">
        <f>IF(OR(H43&lt;F43,H43=F43),100%,1-(H43/F43))</f>
        <v>1</v>
      </c>
      <c r="AE43" s="69">
        <f>IF(OR(I43&lt;F43,I43=F43),100%,1-(I43/F43))</f>
        <v>1</v>
      </c>
      <c r="AF43" s="69">
        <f>IF(OR(J43&lt;F43,J43=F43),100%,1-(J43/F43))</f>
        <v>1</v>
      </c>
      <c r="AG43" s="69">
        <f>IF(OR(K43&lt;F43,K43=F43),100%,1-(K43/F43))</f>
        <v>-1.2222222222222223</v>
      </c>
      <c r="AI43" s="71">
        <f t="shared" si="55"/>
        <v>1</v>
      </c>
      <c r="AJ43" s="71">
        <f t="shared" si="56"/>
        <v>1</v>
      </c>
      <c r="AK43" s="71">
        <f t="shared" si="57"/>
        <v>1</v>
      </c>
      <c r="AL43" s="71">
        <f t="shared" si="58"/>
        <v>1</v>
      </c>
      <c r="AM43" s="71">
        <f t="shared" si="59"/>
        <v>0</v>
      </c>
      <c r="AO43" s="73">
        <f t="shared" si="2"/>
        <v>0.3</v>
      </c>
      <c r="AP43" s="73">
        <f t="shared" si="3"/>
        <v>0.3</v>
      </c>
      <c r="AQ43" s="73">
        <f t="shared" si="4"/>
        <v>0.3</v>
      </c>
      <c r="AR43" s="73">
        <f t="shared" si="5"/>
        <v>0.3</v>
      </c>
      <c r="AS43" s="73">
        <f t="shared" si="6"/>
        <v>0</v>
      </c>
      <c r="AT43" s="117"/>
      <c r="AU43" s="114"/>
      <c r="AV43" s="114"/>
      <c r="AW43" s="114"/>
      <c r="AX43" s="114"/>
      <c r="AZ43" s="106"/>
    </row>
    <row r="44" spans="1:52" ht="65" thickTop="1" x14ac:dyDescent="0.2">
      <c r="A44" s="118" t="s">
        <v>19</v>
      </c>
      <c r="B44" s="10">
        <v>31</v>
      </c>
      <c r="C44" s="11" t="s">
        <v>20</v>
      </c>
      <c r="D44" s="12" t="s">
        <v>78</v>
      </c>
      <c r="E44" s="41" t="s">
        <v>131</v>
      </c>
      <c r="F44" s="34">
        <v>8</v>
      </c>
      <c r="G44" s="30">
        <v>8</v>
      </c>
      <c r="H44" s="30">
        <v>2</v>
      </c>
      <c r="I44" s="30">
        <v>7</v>
      </c>
      <c r="J44" s="30">
        <v>8</v>
      </c>
      <c r="K44" s="30">
        <v>3</v>
      </c>
      <c r="L44" s="62">
        <v>0.1</v>
      </c>
      <c r="M44" s="104">
        <v>0.05</v>
      </c>
      <c r="N44" s="86"/>
      <c r="O44" s="86"/>
      <c r="P44" s="86"/>
      <c r="Q44" s="86"/>
      <c r="R44" s="86"/>
      <c r="S44" s="86"/>
      <c r="T44" s="86"/>
      <c r="U44" s="74"/>
      <c r="V44" s="75" t="s">
        <v>104</v>
      </c>
      <c r="W44" s="76">
        <f t="shared" si="36"/>
        <v>1</v>
      </c>
      <c r="X44" s="76">
        <f t="shared" si="37"/>
        <v>0.25</v>
      </c>
      <c r="Y44" s="76">
        <f t="shared" si="38"/>
        <v>0.875</v>
      </c>
      <c r="Z44" s="76">
        <f t="shared" si="39"/>
        <v>1</v>
      </c>
      <c r="AA44" s="76">
        <f t="shared" si="40"/>
        <v>0.375</v>
      </c>
      <c r="AB44" s="77"/>
      <c r="AC44" s="78">
        <f>IF(W44&lt;1,W44,100%)</f>
        <v>1</v>
      </c>
      <c r="AD44" s="78">
        <f t="shared" ref="AD44:AD46" si="60">IF(X44&lt;1,X44,100%)</f>
        <v>0.25</v>
      </c>
      <c r="AE44" s="78">
        <f t="shared" ref="AE44:AE46" si="61">IF(Y44&lt;1,Y44,100%)</f>
        <v>0.875</v>
      </c>
      <c r="AF44" s="78">
        <f t="shared" ref="AF44:AF46" si="62">IF(Z44&lt;1,Z44,100%)</f>
        <v>1</v>
      </c>
      <c r="AG44" s="78">
        <f t="shared" ref="AG44:AG46" si="63">IF(AA44&lt;1,AA44,100%)</f>
        <v>0.375</v>
      </c>
      <c r="AH44" s="79"/>
      <c r="AI44" s="80">
        <f t="shared" si="55"/>
        <v>1</v>
      </c>
      <c r="AJ44" s="80">
        <f t="shared" si="56"/>
        <v>0.25</v>
      </c>
      <c r="AK44" s="80">
        <f t="shared" si="57"/>
        <v>0.875</v>
      </c>
      <c r="AL44" s="80">
        <f t="shared" si="58"/>
        <v>1</v>
      </c>
      <c r="AM44" s="80">
        <f t="shared" si="59"/>
        <v>0.375</v>
      </c>
      <c r="AN44" s="79"/>
      <c r="AO44" s="81">
        <f t="shared" si="2"/>
        <v>0.1</v>
      </c>
      <c r="AP44" s="81">
        <f t="shared" si="3"/>
        <v>2.5000000000000001E-2</v>
      </c>
      <c r="AQ44" s="81">
        <f t="shared" si="4"/>
        <v>8.7500000000000008E-2</v>
      </c>
      <c r="AR44" s="81">
        <f t="shared" si="5"/>
        <v>0.1</v>
      </c>
      <c r="AS44" s="81">
        <f t="shared" si="6"/>
        <v>3.7500000000000006E-2</v>
      </c>
      <c r="AT44" s="112">
        <f>SUM(AO44:AO47)*M44</f>
        <v>4.9999999999999996E-2</v>
      </c>
      <c r="AU44" s="112">
        <f>SUM(AP44:AP47)*M44</f>
        <v>2.8125000000000001E-2</v>
      </c>
      <c r="AV44" s="112">
        <f>SUM(AQ44:AQ47)*M44</f>
        <v>3.5624999999999997E-2</v>
      </c>
      <c r="AW44" s="112">
        <f>SUM(AR44:AR47)*M44</f>
        <v>4.4999999999999998E-2</v>
      </c>
      <c r="AX44" s="112">
        <f>SUM(AS44:AS47)*M44</f>
        <v>1.5999999999999997E-2</v>
      </c>
      <c r="AZ44" s="104">
        <v>0.05</v>
      </c>
    </row>
    <row r="45" spans="1:52" ht="32" x14ac:dyDescent="0.2">
      <c r="A45" s="119"/>
      <c r="B45" s="13">
        <v>32</v>
      </c>
      <c r="C45" s="14" t="s">
        <v>21</v>
      </c>
      <c r="D45" s="15" t="s">
        <v>79</v>
      </c>
      <c r="E45" s="42" t="s">
        <v>131</v>
      </c>
      <c r="F45" s="35">
        <v>8</v>
      </c>
      <c r="G45" s="31">
        <v>8</v>
      </c>
      <c r="H45" s="31">
        <v>5</v>
      </c>
      <c r="I45" s="31">
        <v>6</v>
      </c>
      <c r="J45" s="31">
        <v>9</v>
      </c>
      <c r="K45" s="31">
        <v>3</v>
      </c>
      <c r="L45" s="63">
        <v>0.7</v>
      </c>
      <c r="M45" s="105"/>
      <c r="N45" s="59"/>
      <c r="O45" s="59"/>
      <c r="P45" s="59"/>
      <c r="Q45" s="59"/>
      <c r="R45" s="59"/>
      <c r="S45" s="59"/>
      <c r="T45" s="59"/>
      <c r="U45" s="74"/>
      <c r="V45" s="75" t="s">
        <v>104</v>
      </c>
      <c r="W45" s="76">
        <f t="shared" si="36"/>
        <v>1</v>
      </c>
      <c r="X45" s="76">
        <f t="shared" si="37"/>
        <v>0.625</v>
      </c>
      <c r="Y45" s="76">
        <f t="shared" si="38"/>
        <v>0.75</v>
      </c>
      <c r="Z45" s="76">
        <f t="shared" si="39"/>
        <v>1.125</v>
      </c>
      <c r="AA45" s="76">
        <f t="shared" si="40"/>
        <v>0.375</v>
      </c>
      <c r="AB45" s="77"/>
      <c r="AC45" s="78">
        <f>IF(W45&lt;1,W45,100%)</f>
        <v>1</v>
      </c>
      <c r="AD45" s="78">
        <f t="shared" si="60"/>
        <v>0.625</v>
      </c>
      <c r="AE45" s="78">
        <f t="shared" si="61"/>
        <v>0.75</v>
      </c>
      <c r="AF45" s="78">
        <f t="shared" si="62"/>
        <v>1</v>
      </c>
      <c r="AG45" s="78">
        <f t="shared" si="63"/>
        <v>0.375</v>
      </c>
      <c r="AH45" s="79"/>
      <c r="AI45" s="80">
        <f t="shared" si="55"/>
        <v>1</v>
      </c>
      <c r="AJ45" s="80">
        <f t="shared" si="56"/>
        <v>0.625</v>
      </c>
      <c r="AK45" s="80">
        <f t="shared" si="57"/>
        <v>0.75</v>
      </c>
      <c r="AL45" s="80">
        <f t="shared" si="58"/>
        <v>1</v>
      </c>
      <c r="AM45" s="80">
        <f t="shared" si="59"/>
        <v>0.375</v>
      </c>
      <c r="AN45" s="79"/>
      <c r="AO45" s="81">
        <f t="shared" si="2"/>
        <v>0.7</v>
      </c>
      <c r="AP45" s="81">
        <f t="shared" si="3"/>
        <v>0.4375</v>
      </c>
      <c r="AQ45" s="81">
        <f t="shared" si="4"/>
        <v>0.52499999999999991</v>
      </c>
      <c r="AR45" s="81">
        <f t="shared" si="5"/>
        <v>0.7</v>
      </c>
      <c r="AS45" s="81">
        <f t="shared" si="6"/>
        <v>0.26249999999999996</v>
      </c>
      <c r="AT45" s="113"/>
      <c r="AU45" s="113"/>
      <c r="AV45" s="113"/>
      <c r="AW45" s="113"/>
      <c r="AX45" s="113"/>
      <c r="AZ45" s="105"/>
    </row>
    <row r="46" spans="1:52" x14ac:dyDescent="0.2">
      <c r="A46" s="119"/>
      <c r="B46" s="13">
        <v>33</v>
      </c>
      <c r="C46" s="14" t="s">
        <v>37</v>
      </c>
      <c r="D46" s="22" t="s">
        <v>80</v>
      </c>
      <c r="E46" s="49" t="s">
        <v>102</v>
      </c>
      <c r="F46" s="35">
        <v>15</v>
      </c>
      <c r="G46" s="31">
        <v>15</v>
      </c>
      <c r="H46" s="31">
        <v>20</v>
      </c>
      <c r="I46" s="31">
        <v>20</v>
      </c>
      <c r="J46" s="31">
        <v>25</v>
      </c>
      <c r="K46" s="31">
        <v>3</v>
      </c>
      <c r="L46" s="63">
        <v>0.1</v>
      </c>
      <c r="M46" s="105"/>
      <c r="N46" s="59"/>
      <c r="O46" s="59"/>
      <c r="P46" s="59"/>
      <c r="Q46" s="59"/>
      <c r="R46" s="59"/>
      <c r="S46" s="59"/>
      <c r="T46" s="59"/>
      <c r="U46" s="74"/>
      <c r="V46" s="75" t="s">
        <v>104</v>
      </c>
      <c r="W46" s="76">
        <f t="shared" si="36"/>
        <v>1</v>
      </c>
      <c r="X46" s="76">
        <f t="shared" si="37"/>
        <v>1.3333333333333333</v>
      </c>
      <c r="Y46" s="76">
        <f t="shared" si="38"/>
        <v>1.3333333333333333</v>
      </c>
      <c r="Z46" s="76">
        <f t="shared" si="39"/>
        <v>1.6666666666666667</v>
      </c>
      <c r="AA46" s="76">
        <f t="shared" si="40"/>
        <v>0.2</v>
      </c>
      <c r="AB46" s="77"/>
      <c r="AC46" s="78">
        <f>IF(W46&lt;1,W46,100%)</f>
        <v>1</v>
      </c>
      <c r="AD46" s="78">
        <f t="shared" si="60"/>
        <v>1</v>
      </c>
      <c r="AE46" s="78">
        <f t="shared" si="61"/>
        <v>1</v>
      </c>
      <c r="AF46" s="78">
        <f t="shared" si="62"/>
        <v>1</v>
      </c>
      <c r="AG46" s="78">
        <f t="shared" si="63"/>
        <v>0.2</v>
      </c>
      <c r="AH46" s="79"/>
      <c r="AI46" s="80">
        <f t="shared" si="55"/>
        <v>1</v>
      </c>
      <c r="AJ46" s="80">
        <f t="shared" si="56"/>
        <v>1</v>
      </c>
      <c r="AK46" s="80">
        <f t="shared" si="57"/>
        <v>1</v>
      </c>
      <c r="AL46" s="80">
        <f t="shared" si="58"/>
        <v>1</v>
      </c>
      <c r="AM46" s="80">
        <f t="shared" si="59"/>
        <v>0.2</v>
      </c>
      <c r="AN46" s="79"/>
      <c r="AO46" s="81">
        <f t="shared" si="2"/>
        <v>0.1</v>
      </c>
      <c r="AP46" s="81">
        <f t="shared" si="3"/>
        <v>0.1</v>
      </c>
      <c r="AQ46" s="81">
        <f t="shared" si="4"/>
        <v>0.1</v>
      </c>
      <c r="AR46" s="81">
        <f t="shared" si="5"/>
        <v>0.1</v>
      </c>
      <c r="AS46" s="81">
        <f t="shared" si="6"/>
        <v>2.0000000000000004E-2</v>
      </c>
      <c r="AT46" s="113"/>
      <c r="AU46" s="113"/>
      <c r="AV46" s="113"/>
      <c r="AW46" s="113"/>
      <c r="AX46" s="113"/>
      <c r="AZ46" s="105"/>
    </row>
    <row r="47" spans="1:52" ht="65" thickBot="1" x14ac:dyDescent="0.25">
      <c r="A47" s="120"/>
      <c r="B47" s="27">
        <v>34</v>
      </c>
      <c r="C47" s="28" t="s">
        <v>38</v>
      </c>
      <c r="D47" s="29" t="s">
        <v>81</v>
      </c>
      <c r="E47" s="46" t="s">
        <v>97</v>
      </c>
      <c r="F47" s="37">
        <v>3</v>
      </c>
      <c r="G47" s="33">
        <v>3</v>
      </c>
      <c r="H47" s="33">
        <v>2</v>
      </c>
      <c r="I47" s="33">
        <v>2</v>
      </c>
      <c r="J47" s="33">
        <v>2</v>
      </c>
      <c r="K47" s="33">
        <v>1</v>
      </c>
      <c r="L47" s="68">
        <v>0.1</v>
      </c>
      <c r="M47" s="106"/>
      <c r="N47" s="59"/>
      <c r="O47" s="59"/>
      <c r="P47" s="59"/>
      <c r="Q47" s="59"/>
      <c r="R47" s="59"/>
      <c r="S47" s="59"/>
      <c r="T47" s="59"/>
      <c r="U47" s="74"/>
      <c r="V47" s="75" t="s">
        <v>105</v>
      </c>
      <c r="W47" s="79"/>
      <c r="X47" s="79"/>
      <c r="Y47" s="79"/>
      <c r="Z47" s="79"/>
      <c r="AA47" s="79"/>
      <c r="AB47" s="78"/>
      <c r="AC47" s="80">
        <f>IF(G47=F47,100%,0%)</f>
        <v>1</v>
      </c>
      <c r="AD47" s="80">
        <f>IF(H47=F47,100%,0%)</f>
        <v>0</v>
      </c>
      <c r="AE47" s="80">
        <f>IF(I47=F47,100%,0%)</f>
        <v>0</v>
      </c>
      <c r="AF47" s="80">
        <f>IF(J47=F47,100%,0%)</f>
        <v>0</v>
      </c>
      <c r="AG47" s="80">
        <f>IF(K47=F47,100%,0%)</f>
        <v>0</v>
      </c>
      <c r="AH47" s="79"/>
      <c r="AI47" s="80">
        <f t="shared" si="55"/>
        <v>1</v>
      </c>
      <c r="AJ47" s="80">
        <f t="shared" si="56"/>
        <v>0</v>
      </c>
      <c r="AK47" s="80">
        <f t="shared" si="57"/>
        <v>0</v>
      </c>
      <c r="AL47" s="80">
        <f t="shared" si="58"/>
        <v>0</v>
      </c>
      <c r="AM47" s="80">
        <f t="shared" si="59"/>
        <v>0</v>
      </c>
      <c r="AN47" s="79"/>
      <c r="AO47" s="81">
        <f t="shared" si="2"/>
        <v>0.1</v>
      </c>
      <c r="AP47" s="81">
        <f t="shared" si="3"/>
        <v>0</v>
      </c>
      <c r="AQ47" s="81">
        <f t="shared" si="4"/>
        <v>0</v>
      </c>
      <c r="AR47" s="81">
        <f t="shared" si="5"/>
        <v>0</v>
      </c>
      <c r="AS47" s="81">
        <f t="shared" si="6"/>
        <v>0</v>
      </c>
      <c r="AT47" s="114"/>
      <c r="AU47" s="114"/>
      <c r="AV47" s="114"/>
      <c r="AW47" s="114"/>
      <c r="AX47" s="114"/>
      <c r="AZ47" s="106"/>
    </row>
    <row r="48" spans="1:52" ht="34" thickTop="1" thickBot="1" x14ac:dyDescent="0.25">
      <c r="A48" s="99" t="s">
        <v>27</v>
      </c>
      <c r="B48" s="10">
        <v>35</v>
      </c>
      <c r="C48" s="11" t="s">
        <v>26</v>
      </c>
      <c r="D48" s="12" t="s">
        <v>84</v>
      </c>
      <c r="E48" s="51" t="s">
        <v>131</v>
      </c>
      <c r="F48" s="34">
        <v>8</v>
      </c>
      <c r="G48" s="30">
        <v>8</v>
      </c>
      <c r="H48" s="30">
        <v>2</v>
      </c>
      <c r="I48" s="30">
        <v>6</v>
      </c>
      <c r="J48" s="30">
        <v>8</v>
      </c>
      <c r="K48" s="30">
        <v>4</v>
      </c>
      <c r="L48" s="62">
        <v>1</v>
      </c>
      <c r="M48" s="61">
        <v>0.1</v>
      </c>
      <c r="N48" s="86"/>
      <c r="O48" s="86"/>
      <c r="P48" s="86"/>
      <c r="Q48" s="86"/>
      <c r="R48" s="86"/>
      <c r="S48" s="86"/>
      <c r="T48" s="86"/>
      <c r="U48" s="59"/>
      <c r="V48" s="39" t="s">
        <v>104</v>
      </c>
      <c r="W48" s="70">
        <f>G48/F48</f>
        <v>1</v>
      </c>
      <c r="X48" s="70">
        <f>H48/F48</f>
        <v>0.25</v>
      </c>
      <c r="Y48" s="70">
        <f>I48/F48</f>
        <v>0.75</v>
      </c>
      <c r="Z48" s="70">
        <f>J48/F48</f>
        <v>1</v>
      </c>
      <c r="AA48" s="70">
        <f>K48/F48</f>
        <v>0.5</v>
      </c>
      <c r="AC48" s="69">
        <f>IF(W48&lt;1,W48,100%)</f>
        <v>1</v>
      </c>
      <c r="AD48" s="69">
        <f t="shared" ref="AD48" si="64">IF(X48&lt;1,X48,100%)</f>
        <v>0.25</v>
      </c>
      <c r="AE48" s="69">
        <f t="shared" ref="AE48" si="65">IF(Y48&lt;1,Y48,100%)</f>
        <v>0.75</v>
      </c>
      <c r="AF48" s="69">
        <f t="shared" ref="AF48" si="66">IF(Z48&lt;1,Z48,100%)</f>
        <v>1</v>
      </c>
      <c r="AG48" s="69">
        <f t="shared" ref="AG48" si="67">IF(AA48&lt;1,AA48,100%)</f>
        <v>0.5</v>
      </c>
      <c r="AI48" s="71">
        <f t="shared" si="55"/>
        <v>1</v>
      </c>
      <c r="AJ48" s="71">
        <f t="shared" si="56"/>
        <v>0.25</v>
      </c>
      <c r="AK48" s="71">
        <f t="shared" si="57"/>
        <v>0.75</v>
      </c>
      <c r="AL48" s="71">
        <f t="shared" si="58"/>
        <v>1</v>
      </c>
      <c r="AM48" s="71">
        <f t="shared" si="59"/>
        <v>0.5</v>
      </c>
      <c r="AO48" s="73">
        <f t="shared" si="2"/>
        <v>1</v>
      </c>
      <c r="AP48" s="73">
        <f t="shared" si="3"/>
        <v>0.25</v>
      </c>
      <c r="AQ48" s="73">
        <f t="shared" si="4"/>
        <v>0.75</v>
      </c>
      <c r="AR48" s="73">
        <f t="shared" si="5"/>
        <v>1</v>
      </c>
      <c r="AS48" s="73">
        <f t="shared" si="6"/>
        <v>0.5</v>
      </c>
      <c r="AT48" s="84">
        <f>AO48*M48</f>
        <v>0.1</v>
      </c>
      <c r="AU48" s="84">
        <f>AP48*M48</f>
        <v>2.5000000000000001E-2</v>
      </c>
      <c r="AV48" s="84">
        <f>AQ48*M48</f>
        <v>7.5000000000000011E-2</v>
      </c>
      <c r="AW48" s="84">
        <f>AR48*M48</f>
        <v>0.1</v>
      </c>
      <c r="AX48" s="84">
        <f>AS48*M48</f>
        <v>0.05</v>
      </c>
      <c r="AZ48" s="61">
        <v>0.1</v>
      </c>
    </row>
    <row r="49" spans="1:52" ht="47" customHeight="1" thickTop="1" thickBot="1" x14ac:dyDescent="0.25">
      <c r="A49" s="124" t="s">
        <v>62</v>
      </c>
      <c r="B49" s="125"/>
      <c r="C49" s="125"/>
      <c r="D49" s="126"/>
      <c r="E49" s="100" t="s">
        <v>95</v>
      </c>
      <c r="F49" s="1">
        <v>1</v>
      </c>
      <c r="G49" s="83">
        <f>SUM(AT13:AT48)</f>
        <v>1.0000000000000002</v>
      </c>
      <c r="H49" s="83">
        <f>SUM(AU13:AU48)</f>
        <v>0.60362499999999997</v>
      </c>
      <c r="I49" s="83">
        <f>SUM(AV13:AV48)</f>
        <v>0.78295833333333342</v>
      </c>
      <c r="J49" s="83">
        <f>SUM(AW13:AW48)</f>
        <v>0.84033333333333338</v>
      </c>
      <c r="K49" s="83">
        <f>SUM(AX13:AX48)</f>
        <v>0.27116666666666661</v>
      </c>
      <c r="L49" s="6"/>
      <c r="M49" s="82">
        <f>SUM(M13:M48)</f>
        <v>1.0000000000000002</v>
      </c>
      <c r="N49" s="85"/>
      <c r="O49" s="85"/>
      <c r="P49" s="85"/>
      <c r="Q49" s="85"/>
      <c r="R49" s="85"/>
      <c r="S49" s="85"/>
      <c r="T49" s="85"/>
      <c r="U49" s="57"/>
      <c r="AT49" s="60">
        <f>SUM(AT13:AT48)</f>
        <v>1.0000000000000002</v>
      </c>
      <c r="AU49" s="60">
        <f>SUM(AU13:AU48)</f>
        <v>0.60362499999999997</v>
      </c>
      <c r="AV49" s="60">
        <f>SUM(AV13:AV48)</f>
        <v>0.78295833333333342</v>
      </c>
      <c r="AW49" s="60">
        <f>SUM(AW13:AW48)</f>
        <v>0.84033333333333338</v>
      </c>
      <c r="AX49" s="60">
        <f>SUM(AX13:AX48)</f>
        <v>0.27116666666666661</v>
      </c>
      <c r="AZ49" s="60">
        <f>SUM(AZ13:AZ48)</f>
        <v>1.0000000000000002</v>
      </c>
    </row>
    <row r="50" spans="1:52" ht="17" thickTop="1" x14ac:dyDescent="0.2"/>
  </sheetData>
  <mergeCells count="83">
    <mergeCell ref="A44:A47"/>
    <mergeCell ref="A41:A43"/>
    <mergeCell ref="A49:D49"/>
    <mergeCell ref="A21:A25"/>
    <mergeCell ref="A13:A17"/>
    <mergeCell ref="A18:A20"/>
    <mergeCell ref="A26:A27"/>
    <mergeCell ref="A28:A30"/>
    <mergeCell ref="A31:A33"/>
    <mergeCell ref="A34:A36"/>
    <mergeCell ref="A37:A40"/>
    <mergeCell ref="M37:M40"/>
    <mergeCell ref="M41:M43"/>
    <mergeCell ref="M44:M47"/>
    <mergeCell ref="M13:M17"/>
    <mergeCell ref="M18:M20"/>
    <mergeCell ref="M21:M25"/>
    <mergeCell ref="M26:M27"/>
    <mergeCell ref="M28:M30"/>
    <mergeCell ref="M31:M33"/>
    <mergeCell ref="AT44:AT47"/>
    <mergeCell ref="AT13:AT17"/>
    <mergeCell ref="AT18:AT20"/>
    <mergeCell ref="AT21:AT25"/>
    <mergeCell ref="AT26:AT27"/>
    <mergeCell ref="AT28:AT30"/>
    <mergeCell ref="AT31:AT33"/>
    <mergeCell ref="AU44:AU47"/>
    <mergeCell ref="AV13:AV17"/>
    <mergeCell ref="AV18:AV20"/>
    <mergeCell ref="AV21:AV25"/>
    <mergeCell ref="AV26:AV27"/>
    <mergeCell ref="AV28:AV30"/>
    <mergeCell ref="AV31:AV33"/>
    <mergeCell ref="AU13:AU17"/>
    <mergeCell ref="AU18:AU20"/>
    <mergeCell ref="AU21:AU25"/>
    <mergeCell ref="AU26:AU27"/>
    <mergeCell ref="AU28:AU30"/>
    <mergeCell ref="AU31:AU33"/>
    <mergeCell ref="AV44:AV47"/>
    <mergeCell ref="AW13:AW17"/>
    <mergeCell ref="AW18:AW20"/>
    <mergeCell ref="AW21:AW25"/>
    <mergeCell ref="AW26:AW27"/>
    <mergeCell ref="AW28:AW30"/>
    <mergeCell ref="AW31:AW33"/>
    <mergeCell ref="AW34:AW36"/>
    <mergeCell ref="AW37:AW40"/>
    <mergeCell ref="AW41:AW43"/>
    <mergeCell ref="AW44:AW47"/>
    <mergeCell ref="AZ31:AZ33"/>
    <mergeCell ref="AX13:AX17"/>
    <mergeCell ref="AX18:AX20"/>
    <mergeCell ref="AX21:AX25"/>
    <mergeCell ref="AX26:AX27"/>
    <mergeCell ref="AX28:AX30"/>
    <mergeCell ref="AZ34:AZ36"/>
    <mergeCell ref="AZ37:AZ40"/>
    <mergeCell ref="AZ41:AZ43"/>
    <mergeCell ref="AZ44:AZ47"/>
    <mergeCell ref="AX44:AX47"/>
    <mergeCell ref="F11:K11"/>
    <mergeCell ref="L11:M11"/>
    <mergeCell ref="AX34:AX36"/>
    <mergeCell ref="AX37:AX40"/>
    <mergeCell ref="AX41:AX43"/>
    <mergeCell ref="AX31:AX33"/>
    <mergeCell ref="AV34:AV36"/>
    <mergeCell ref="AV37:AV40"/>
    <mergeCell ref="AV41:AV43"/>
    <mergeCell ref="AU34:AU36"/>
    <mergeCell ref="AU37:AU40"/>
    <mergeCell ref="AU41:AU43"/>
    <mergeCell ref="AT34:AT36"/>
    <mergeCell ref="AT37:AT40"/>
    <mergeCell ref="AT41:AT43"/>
    <mergeCell ref="M34:M36"/>
    <mergeCell ref="AZ13:AZ17"/>
    <mergeCell ref="AZ18:AZ20"/>
    <mergeCell ref="AZ21:AZ25"/>
    <mergeCell ref="AZ26:AZ27"/>
    <mergeCell ref="AZ28:AZ30"/>
  </mergeCells>
  <phoneticPr fontId="10" type="noConversion"/>
  <pageMargins left="0.7" right="0.7" top="0.75" bottom="0.75" header="0.3" footer="0.3"/>
  <pageSetup paperSize="8" scale="40" orientation="landscape" horizontalDpi="0" verticalDpi="0"/>
  <headerFooter>
    <oddHeader>&amp;L&amp;"Calibri,Regular"&amp;K000000© Canvassco 2016&amp;C&amp;"Calibri,Regular"&amp;K000000&amp;D | &amp;T&amp;R&amp;"Calibri,Regular"&amp;K000000&amp;A</oddHeader>
    <oddFooter>&amp;F</oddFooter>
  </headerFooter>
  <rowBreaks count="1" manualBreakCount="1">
    <brk id="49" max="16383" man="1"/>
  </rowBreaks>
  <colBreaks count="1" manualBreakCount="1">
    <brk id="13" max="1048575" man="1"/>
  </colBreaks>
  <ignoredErrors>
    <ignoredError sqref="A4"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50"/>
  <sheetViews>
    <sheetView workbookViewId="0">
      <selection activeCell="E50" sqref="E50"/>
    </sheetView>
  </sheetViews>
  <sheetFormatPr baseColWidth="10" defaultRowHeight="16" x14ac:dyDescent="0.2"/>
  <cols>
    <col min="1" max="1" width="29.5" style="4" customWidth="1"/>
    <col min="2" max="2" width="5.5" style="5" customWidth="1"/>
    <col min="3" max="3" width="38.5" style="4" customWidth="1"/>
    <col min="4" max="4" width="78.1640625" style="4" bestFit="1" customWidth="1"/>
    <col min="5" max="5" width="12.6640625" style="40" customWidth="1"/>
    <col min="6" max="11" width="15" style="5" customWidth="1"/>
    <col min="12" max="13" width="19.1640625" style="4" customWidth="1"/>
    <col min="14" max="20" width="13.33203125" style="4" customWidth="1"/>
    <col min="21" max="21" width="11.1640625" style="4" hidden="1" customWidth="1"/>
    <col min="22" max="22" width="13.6640625" style="39" hidden="1" customWidth="1"/>
    <col min="23" max="27" width="18.1640625" style="4" hidden="1" customWidth="1"/>
    <col min="28" max="28" width="7.5" style="38" hidden="1" customWidth="1"/>
    <col min="29" max="33" width="18.5" style="4" hidden="1" customWidth="1"/>
    <col min="34" max="34" width="10.83203125" style="4" hidden="1" customWidth="1"/>
    <col min="35" max="39" width="15.33203125" style="4" hidden="1" customWidth="1"/>
    <col min="40" max="40" width="6" style="4" hidden="1" customWidth="1"/>
    <col min="41" max="45" width="10.83203125" style="4" hidden="1" customWidth="1"/>
    <col min="46" max="50" width="19.1640625" style="4" hidden="1" customWidth="1"/>
    <col min="51" max="51" width="10.83203125" style="4" hidden="1" customWidth="1"/>
    <col min="52" max="52" width="19.1640625" style="4" hidden="1" customWidth="1"/>
    <col min="53" max="16384" width="10.83203125" style="4"/>
  </cols>
  <sheetData>
    <row r="1" spans="1:52" ht="34" x14ac:dyDescent="0.4">
      <c r="A1" s="2" t="s">
        <v>0</v>
      </c>
      <c r="B1" s="3"/>
      <c r="D1" s="90"/>
    </row>
    <row r="2" spans="1:52" x14ac:dyDescent="0.2">
      <c r="W2" s="4" t="s">
        <v>111</v>
      </c>
      <c r="AC2" s="4" t="s">
        <v>112</v>
      </c>
      <c r="AI2" s="4" t="s">
        <v>112</v>
      </c>
    </row>
    <row r="3" spans="1:52" ht="21" x14ac:dyDescent="0.25">
      <c r="B3" s="101" t="s">
        <v>114</v>
      </c>
    </row>
    <row r="4" spans="1:52" x14ac:dyDescent="0.2">
      <c r="A4" s="91" t="s">
        <v>113</v>
      </c>
      <c r="B4" s="93" t="s">
        <v>127</v>
      </c>
      <c r="C4" s="92"/>
      <c r="D4" s="92"/>
    </row>
    <row r="5" spans="1:52" x14ac:dyDescent="0.2">
      <c r="A5" s="91" t="s">
        <v>115</v>
      </c>
      <c r="B5" s="93" t="s">
        <v>129</v>
      </c>
      <c r="C5" s="92"/>
      <c r="D5" s="92"/>
    </row>
    <row r="6" spans="1:52" x14ac:dyDescent="0.2">
      <c r="A6" s="91" t="s">
        <v>119</v>
      </c>
      <c r="B6" s="94" t="s">
        <v>118</v>
      </c>
      <c r="C6" s="92"/>
      <c r="D6" s="92"/>
    </row>
    <row r="7" spans="1:52" x14ac:dyDescent="0.2">
      <c r="A7" s="91" t="s">
        <v>121</v>
      </c>
      <c r="B7" s="94" t="s">
        <v>120</v>
      </c>
      <c r="C7" s="92"/>
      <c r="D7" s="92"/>
    </row>
    <row r="8" spans="1:52" x14ac:dyDescent="0.2">
      <c r="A8" s="91" t="s">
        <v>123</v>
      </c>
      <c r="B8" s="94" t="s">
        <v>122</v>
      </c>
      <c r="C8" s="92"/>
      <c r="D8" s="92"/>
    </row>
    <row r="9" spans="1:52" x14ac:dyDescent="0.2">
      <c r="A9" s="91" t="s">
        <v>125</v>
      </c>
      <c r="B9" s="94" t="s">
        <v>124</v>
      </c>
      <c r="C9" s="92"/>
      <c r="D9" s="92"/>
    </row>
    <row r="10" spans="1:52" ht="17" thickBot="1" x14ac:dyDescent="0.25">
      <c r="A10" s="91" t="s">
        <v>128</v>
      </c>
      <c r="B10" s="94" t="s">
        <v>126</v>
      </c>
      <c r="C10" s="92"/>
      <c r="D10" s="92"/>
    </row>
    <row r="11" spans="1:52" ht="18" thickTop="1" thickBot="1" x14ac:dyDescent="0.25">
      <c r="F11" s="107" t="s">
        <v>116</v>
      </c>
      <c r="G11" s="108"/>
      <c r="H11" s="108"/>
      <c r="I11" s="108"/>
      <c r="J11" s="108"/>
      <c r="K11" s="109"/>
      <c r="L11" s="110" t="s">
        <v>117</v>
      </c>
      <c r="M11" s="111"/>
    </row>
    <row r="12" spans="1:52" s="8" customFormat="1" ht="35" customHeight="1" thickTop="1" thickBot="1" x14ac:dyDescent="0.25">
      <c r="A12" s="96" t="s">
        <v>1</v>
      </c>
      <c r="B12" s="97" t="s">
        <v>4</v>
      </c>
      <c r="C12" s="97" t="s">
        <v>2</v>
      </c>
      <c r="D12" s="97" t="s">
        <v>3</v>
      </c>
      <c r="E12" s="98" t="s">
        <v>93</v>
      </c>
      <c r="F12" s="9" t="s">
        <v>43</v>
      </c>
      <c r="G12" s="9" t="s">
        <v>57</v>
      </c>
      <c r="H12" s="9" t="s">
        <v>58</v>
      </c>
      <c r="I12" s="9" t="s">
        <v>59</v>
      </c>
      <c r="J12" s="9" t="s">
        <v>60</v>
      </c>
      <c r="K12" s="9" t="s">
        <v>61</v>
      </c>
      <c r="L12" s="95" t="s">
        <v>109</v>
      </c>
      <c r="M12" s="95" t="s">
        <v>110</v>
      </c>
      <c r="N12" s="58"/>
      <c r="O12" s="58"/>
      <c r="P12" s="58"/>
      <c r="Q12" s="58"/>
      <c r="R12" s="58"/>
      <c r="S12" s="58"/>
      <c r="T12" s="58"/>
      <c r="U12" s="58"/>
      <c r="V12" s="7"/>
      <c r="W12" s="47" t="s">
        <v>57</v>
      </c>
      <c r="X12" s="47" t="s">
        <v>58</v>
      </c>
      <c r="Y12" s="47" t="s">
        <v>59</v>
      </c>
      <c r="Z12" s="47" t="s">
        <v>60</v>
      </c>
      <c r="AA12" s="47" t="s">
        <v>61</v>
      </c>
      <c r="AC12" s="47" t="s">
        <v>57</v>
      </c>
      <c r="AD12" s="47" t="s">
        <v>58</v>
      </c>
      <c r="AE12" s="47" t="s">
        <v>59</v>
      </c>
      <c r="AF12" s="47" t="s">
        <v>60</v>
      </c>
      <c r="AG12" s="47" t="s">
        <v>61</v>
      </c>
      <c r="AI12" s="47" t="s">
        <v>57</v>
      </c>
      <c r="AJ12" s="47" t="s">
        <v>58</v>
      </c>
      <c r="AK12" s="47" t="s">
        <v>59</v>
      </c>
      <c r="AL12" s="47" t="s">
        <v>60</v>
      </c>
      <c r="AM12" s="47" t="s">
        <v>61</v>
      </c>
      <c r="AO12" s="47" t="s">
        <v>57</v>
      </c>
      <c r="AP12" s="47" t="s">
        <v>58</v>
      </c>
      <c r="AQ12" s="47" t="s">
        <v>59</v>
      </c>
      <c r="AR12" s="47" t="s">
        <v>60</v>
      </c>
      <c r="AS12" s="47" t="s">
        <v>61</v>
      </c>
      <c r="AT12" s="47" t="s">
        <v>57</v>
      </c>
      <c r="AU12" s="47" t="s">
        <v>58</v>
      </c>
      <c r="AV12" s="47" t="s">
        <v>59</v>
      </c>
      <c r="AW12" s="47" t="s">
        <v>60</v>
      </c>
      <c r="AX12" s="47" t="s">
        <v>61</v>
      </c>
      <c r="AZ12" s="47" t="s">
        <v>110</v>
      </c>
    </row>
    <row r="13" spans="1:52" ht="65" thickTop="1" x14ac:dyDescent="0.2">
      <c r="A13" s="118" t="s">
        <v>5</v>
      </c>
      <c r="B13" s="10">
        <v>1</v>
      </c>
      <c r="C13" s="11" t="s">
        <v>6</v>
      </c>
      <c r="D13" s="12" t="s">
        <v>47</v>
      </c>
      <c r="E13" s="41" t="s">
        <v>94</v>
      </c>
      <c r="F13" s="34"/>
      <c r="G13" s="30"/>
      <c r="H13" s="30"/>
      <c r="I13" s="30"/>
      <c r="J13" s="30"/>
      <c r="K13" s="30"/>
      <c r="L13" s="62"/>
      <c r="M13" s="104"/>
      <c r="N13" s="86"/>
      <c r="O13" s="86"/>
      <c r="P13" s="86"/>
      <c r="Q13" s="86"/>
      <c r="R13" s="86"/>
      <c r="S13" s="86"/>
      <c r="T13" s="86"/>
      <c r="U13" s="59"/>
      <c r="V13" s="39" t="s">
        <v>103</v>
      </c>
      <c r="W13" s="70" t="e">
        <f>G13/F13</f>
        <v>#DIV/0!</v>
      </c>
      <c r="X13" s="70" t="e">
        <f>H13/F13</f>
        <v>#DIV/0!</v>
      </c>
      <c r="Y13" s="70" t="e">
        <f>I13/F13</f>
        <v>#DIV/0!</v>
      </c>
      <c r="Z13" s="70" t="e">
        <f>J13/F13</f>
        <v>#DIV/0!</v>
      </c>
      <c r="AA13" s="70" t="e">
        <f>K13/F13</f>
        <v>#DIV/0!</v>
      </c>
      <c r="AC13" s="69" t="e">
        <f>IF(W13&gt;1,1-(W13-1),W13)</f>
        <v>#DIV/0!</v>
      </c>
      <c r="AD13" s="69" t="e">
        <f>IF(X13&gt;1,1-(X13-1),X13)</f>
        <v>#DIV/0!</v>
      </c>
      <c r="AE13" s="69" t="e">
        <f>IF(Y13&gt;1,1-(Y13-1),Y13)</f>
        <v>#DIV/0!</v>
      </c>
      <c r="AF13" s="69" t="e">
        <f>IF(Z13&gt;1,1-(Z13-1),Z13)</f>
        <v>#DIV/0!</v>
      </c>
      <c r="AG13" s="69" t="e">
        <f>IF(AA13&gt;1,1-(AA13-1),AA13)</f>
        <v>#DIV/0!</v>
      </c>
      <c r="AI13" s="71" t="e">
        <f t="shared" ref="AI13:AM28" si="0">IF(AC13&lt;0,0%,AC13)</f>
        <v>#DIV/0!</v>
      </c>
      <c r="AJ13" s="71" t="e">
        <f t="shared" si="0"/>
        <v>#DIV/0!</v>
      </c>
      <c r="AK13" s="71" t="e">
        <f t="shared" si="0"/>
        <v>#DIV/0!</v>
      </c>
      <c r="AL13" s="71" t="e">
        <f t="shared" si="0"/>
        <v>#DIV/0!</v>
      </c>
      <c r="AM13" s="71" t="e">
        <f t="shared" si="0"/>
        <v>#DIV/0!</v>
      </c>
      <c r="AO13" s="73" t="e">
        <f t="shared" ref="AO13:AO48" si="1">AI13*L13</f>
        <v>#DIV/0!</v>
      </c>
      <c r="AP13" s="73" t="e">
        <f t="shared" ref="AP13:AP48" si="2">AJ13*L13</f>
        <v>#DIV/0!</v>
      </c>
      <c r="AQ13" s="73" t="e">
        <f t="shared" ref="AQ13:AQ48" si="3">AK13*L13</f>
        <v>#DIV/0!</v>
      </c>
      <c r="AR13" s="73" t="e">
        <f t="shared" ref="AR13:AR48" si="4">AL13*L13</f>
        <v>#DIV/0!</v>
      </c>
      <c r="AS13" s="73" t="e">
        <f t="shared" ref="AS13:AS48" si="5">AM13*L13</f>
        <v>#DIV/0!</v>
      </c>
      <c r="AT13" s="104" t="e">
        <f>SUM(AO13:AO17)*M13</f>
        <v>#DIV/0!</v>
      </c>
      <c r="AU13" s="112" t="e">
        <f>SUM(AP13:AP17)*M13</f>
        <v>#DIV/0!</v>
      </c>
      <c r="AV13" s="104" t="e">
        <f>SUM(AQ13:AQ17)*M13</f>
        <v>#DIV/0!</v>
      </c>
      <c r="AW13" s="104" t="e">
        <f>SUM(AR13:AR17)*M13</f>
        <v>#DIV/0!</v>
      </c>
      <c r="AX13" s="104" t="e">
        <f>SUM(AS13:AS17)*M13</f>
        <v>#DIV/0!</v>
      </c>
      <c r="AZ13" s="104">
        <v>0.05</v>
      </c>
    </row>
    <row r="14" spans="1:52" ht="48" x14ac:dyDescent="0.2">
      <c r="A14" s="119"/>
      <c r="B14" s="13">
        <v>2</v>
      </c>
      <c r="C14" s="14" t="s">
        <v>46</v>
      </c>
      <c r="D14" s="15" t="s">
        <v>48</v>
      </c>
      <c r="E14" s="42" t="s">
        <v>95</v>
      </c>
      <c r="F14" s="35"/>
      <c r="G14" s="31"/>
      <c r="H14" s="31"/>
      <c r="I14" s="31"/>
      <c r="J14" s="31"/>
      <c r="K14" s="31"/>
      <c r="L14" s="63"/>
      <c r="M14" s="105"/>
      <c r="N14" s="59"/>
      <c r="O14" s="59"/>
      <c r="P14" s="59"/>
      <c r="Q14" s="59"/>
      <c r="R14" s="59"/>
      <c r="S14" s="59"/>
      <c r="T14" s="59"/>
      <c r="U14" s="59"/>
      <c r="V14" s="39" t="s">
        <v>104</v>
      </c>
      <c r="W14" s="70" t="e">
        <f>G14/F14</f>
        <v>#DIV/0!</v>
      </c>
      <c r="X14" s="70" t="e">
        <f>H14/F14</f>
        <v>#DIV/0!</v>
      </c>
      <c r="Y14" s="70" t="e">
        <f>I14/F14</f>
        <v>#DIV/0!</v>
      </c>
      <c r="Z14" s="70" t="e">
        <f>J14/F14</f>
        <v>#DIV/0!</v>
      </c>
      <c r="AA14" s="70" t="e">
        <f>K14/F14</f>
        <v>#DIV/0!</v>
      </c>
      <c r="AC14" s="69" t="e">
        <f>IF(W14&lt;1,W14,100%)</f>
        <v>#DIV/0!</v>
      </c>
      <c r="AD14" s="69" t="e">
        <f t="shared" ref="AD14:AG14" si="6">IF(X14&lt;1,X14,100%)</f>
        <v>#DIV/0!</v>
      </c>
      <c r="AE14" s="69" t="e">
        <f t="shared" si="6"/>
        <v>#DIV/0!</v>
      </c>
      <c r="AF14" s="69" t="e">
        <f t="shared" si="6"/>
        <v>#DIV/0!</v>
      </c>
      <c r="AG14" s="69" t="e">
        <f t="shared" si="6"/>
        <v>#DIV/0!</v>
      </c>
      <c r="AI14" s="71" t="e">
        <f t="shared" si="0"/>
        <v>#DIV/0!</v>
      </c>
      <c r="AJ14" s="71" t="e">
        <f t="shared" si="0"/>
        <v>#DIV/0!</v>
      </c>
      <c r="AK14" s="71" t="e">
        <f t="shared" si="0"/>
        <v>#DIV/0!</v>
      </c>
      <c r="AL14" s="71" t="e">
        <f t="shared" si="0"/>
        <v>#DIV/0!</v>
      </c>
      <c r="AM14" s="71" t="e">
        <f t="shared" si="0"/>
        <v>#DIV/0!</v>
      </c>
      <c r="AO14" s="73" t="e">
        <f t="shared" si="1"/>
        <v>#DIV/0!</v>
      </c>
      <c r="AP14" s="73" t="e">
        <f t="shared" si="2"/>
        <v>#DIV/0!</v>
      </c>
      <c r="AQ14" s="73" t="e">
        <f t="shared" si="3"/>
        <v>#DIV/0!</v>
      </c>
      <c r="AR14" s="73" t="e">
        <f t="shared" si="4"/>
        <v>#DIV/0!</v>
      </c>
      <c r="AS14" s="73" t="e">
        <f t="shared" si="5"/>
        <v>#DIV/0!</v>
      </c>
      <c r="AT14" s="105"/>
      <c r="AU14" s="113"/>
      <c r="AV14" s="105"/>
      <c r="AW14" s="105"/>
      <c r="AX14" s="105"/>
      <c r="AZ14" s="105"/>
    </row>
    <row r="15" spans="1:52" ht="100" customHeight="1" x14ac:dyDescent="0.2">
      <c r="A15" s="119"/>
      <c r="B15" s="13">
        <v>3</v>
      </c>
      <c r="C15" s="14" t="s">
        <v>49</v>
      </c>
      <c r="D15" s="16" t="s">
        <v>55</v>
      </c>
      <c r="E15" s="43" t="s">
        <v>97</v>
      </c>
      <c r="F15" s="35"/>
      <c r="G15" s="31"/>
      <c r="H15" s="31"/>
      <c r="I15" s="31"/>
      <c r="J15" s="31"/>
      <c r="K15" s="31"/>
      <c r="L15" s="63"/>
      <c r="M15" s="105"/>
      <c r="N15" s="59"/>
      <c r="O15" s="59"/>
      <c r="P15" s="59"/>
      <c r="Q15" s="59"/>
      <c r="R15" s="59"/>
      <c r="S15" s="59"/>
      <c r="T15" s="59"/>
      <c r="U15" s="59"/>
      <c r="V15" s="39" t="s">
        <v>105</v>
      </c>
      <c r="AB15" s="69"/>
      <c r="AC15" s="71">
        <f>IF(G15=F15,100%,0%)</f>
        <v>1</v>
      </c>
      <c r="AD15" s="71">
        <f>IF(H15=F15,100%,0%)</f>
        <v>1</v>
      </c>
      <c r="AE15" s="71">
        <f>IF(I15=F15,100%,0%)</f>
        <v>1</v>
      </c>
      <c r="AF15" s="71">
        <f>IF(J15=F15,100%,0%)</f>
        <v>1</v>
      </c>
      <c r="AG15" s="71">
        <f>IF(K15=F15,100%,0%)</f>
        <v>1</v>
      </c>
      <c r="AI15" s="71">
        <f t="shared" si="0"/>
        <v>1</v>
      </c>
      <c r="AJ15" s="71">
        <f t="shared" si="0"/>
        <v>1</v>
      </c>
      <c r="AK15" s="71">
        <f t="shared" si="0"/>
        <v>1</v>
      </c>
      <c r="AL15" s="71">
        <f t="shared" si="0"/>
        <v>1</v>
      </c>
      <c r="AM15" s="71">
        <f t="shared" si="0"/>
        <v>1</v>
      </c>
      <c r="AO15" s="73">
        <f t="shared" si="1"/>
        <v>0</v>
      </c>
      <c r="AP15" s="73">
        <f t="shared" si="2"/>
        <v>0</v>
      </c>
      <c r="AQ15" s="73">
        <f t="shared" si="3"/>
        <v>0</v>
      </c>
      <c r="AR15" s="73">
        <f t="shared" si="4"/>
        <v>0</v>
      </c>
      <c r="AS15" s="73">
        <f t="shared" si="5"/>
        <v>0</v>
      </c>
      <c r="AT15" s="105"/>
      <c r="AU15" s="113"/>
      <c r="AV15" s="105"/>
      <c r="AW15" s="105"/>
      <c r="AX15" s="105"/>
      <c r="AZ15" s="105"/>
    </row>
    <row r="16" spans="1:52" ht="32" x14ac:dyDescent="0.2">
      <c r="A16" s="119"/>
      <c r="B16" s="13">
        <v>4</v>
      </c>
      <c r="C16" s="14" t="s">
        <v>7</v>
      </c>
      <c r="D16" s="15" t="s">
        <v>51</v>
      </c>
      <c r="E16" s="42" t="s">
        <v>96</v>
      </c>
      <c r="F16" s="35"/>
      <c r="G16" s="31"/>
      <c r="H16" s="31"/>
      <c r="I16" s="31"/>
      <c r="J16" s="31"/>
      <c r="K16" s="31"/>
      <c r="L16" s="63"/>
      <c r="M16" s="105"/>
      <c r="N16" s="59"/>
      <c r="O16" s="59"/>
      <c r="P16" s="59"/>
      <c r="Q16" s="59"/>
      <c r="R16" s="59"/>
      <c r="S16" s="59"/>
      <c r="T16" s="59"/>
      <c r="U16" s="59"/>
      <c r="V16" s="39" t="s">
        <v>103</v>
      </c>
      <c r="W16" s="70" t="e">
        <f>G16/F16</f>
        <v>#DIV/0!</v>
      </c>
      <c r="X16" s="70" t="e">
        <f>H16/F16</f>
        <v>#DIV/0!</v>
      </c>
      <c r="Y16" s="70" t="e">
        <f>I16/F16</f>
        <v>#DIV/0!</v>
      </c>
      <c r="Z16" s="70" t="e">
        <f>J16/F16</f>
        <v>#DIV/0!</v>
      </c>
      <c r="AA16" s="70" t="e">
        <f>K16/F16</f>
        <v>#DIV/0!</v>
      </c>
      <c r="AC16" s="72" t="e">
        <f t="shared" ref="AC16:AG17" si="7">IF(W16&gt;1,1-(W16-1),W16)</f>
        <v>#DIV/0!</v>
      </c>
      <c r="AD16" s="69" t="e">
        <f t="shared" si="7"/>
        <v>#DIV/0!</v>
      </c>
      <c r="AE16" s="69" t="e">
        <f t="shared" si="7"/>
        <v>#DIV/0!</v>
      </c>
      <c r="AF16" s="69" t="e">
        <f t="shared" si="7"/>
        <v>#DIV/0!</v>
      </c>
      <c r="AG16" s="69" t="e">
        <f t="shared" si="7"/>
        <v>#DIV/0!</v>
      </c>
      <c r="AI16" s="71" t="e">
        <f t="shared" si="0"/>
        <v>#DIV/0!</v>
      </c>
      <c r="AJ16" s="71" t="e">
        <f t="shared" si="0"/>
        <v>#DIV/0!</v>
      </c>
      <c r="AK16" s="71" t="e">
        <f t="shared" si="0"/>
        <v>#DIV/0!</v>
      </c>
      <c r="AL16" s="71" t="e">
        <f t="shared" si="0"/>
        <v>#DIV/0!</v>
      </c>
      <c r="AM16" s="71" t="e">
        <f t="shared" si="0"/>
        <v>#DIV/0!</v>
      </c>
      <c r="AO16" s="73" t="e">
        <f t="shared" si="1"/>
        <v>#DIV/0!</v>
      </c>
      <c r="AP16" s="73" t="e">
        <f t="shared" si="2"/>
        <v>#DIV/0!</v>
      </c>
      <c r="AQ16" s="73" t="e">
        <f t="shared" si="3"/>
        <v>#DIV/0!</v>
      </c>
      <c r="AR16" s="73" t="e">
        <f t="shared" si="4"/>
        <v>#DIV/0!</v>
      </c>
      <c r="AS16" s="73" t="e">
        <f t="shared" si="5"/>
        <v>#DIV/0!</v>
      </c>
      <c r="AT16" s="105"/>
      <c r="AU16" s="113"/>
      <c r="AV16" s="105"/>
      <c r="AW16" s="105"/>
      <c r="AX16" s="105"/>
      <c r="AZ16" s="105"/>
    </row>
    <row r="17" spans="1:52" ht="33" thickBot="1" x14ac:dyDescent="0.25">
      <c r="A17" s="127"/>
      <c r="B17" s="17">
        <v>5</v>
      </c>
      <c r="C17" s="18" t="s">
        <v>8</v>
      </c>
      <c r="D17" s="19" t="s">
        <v>52</v>
      </c>
      <c r="E17" s="44" t="s">
        <v>94</v>
      </c>
      <c r="F17" s="36"/>
      <c r="G17" s="32"/>
      <c r="H17" s="32"/>
      <c r="I17" s="32"/>
      <c r="J17" s="32"/>
      <c r="K17" s="32"/>
      <c r="L17" s="64"/>
      <c r="M17" s="106"/>
      <c r="N17" s="59"/>
      <c r="O17" s="59"/>
      <c r="P17" s="59"/>
      <c r="Q17" s="59"/>
      <c r="R17" s="59"/>
      <c r="S17" s="59"/>
      <c r="T17" s="59"/>
      <c r="U17" s="59"/>
      <c r="V17" s="39" t="s">
        <v>103</v>
      </c>
      <c r="W17" s="70" t="e">
        <f>G17/F17</f>
        <v>#DIV/0!</v>
      </c>
      <c r="X17" s="70" t="e">
        <f>H17/F17</f>
        <v>#DIV/0!</v>
      </c>
      <c r="Y17" s="70" t="e">
        <f>I17/F17</f>
        <v>#DIV/0!</v>
      </c>
      <c r="Z17" s="70" t="e">
        <f>J17/F17</f>
        <v>#DIV/0!</v>
      </c>
      <c r="AA17" s="70" t="e">
        <f>K17/F17</f>
        <v>#DIV/0!</v>
      </c>
      <c r="AC17" s="69" t="e">
        <f t="shared" si="7"/>
        <v>#DIV/0!</v>
      </c>
      <c r="AD17" s="69" t="e">
        <f t="shared" si="7"/>
        <v>#DIV/0!</v>
      </c>
      <c r="AE17" s="69" t="e">
        <f t="shared" si="7"/>
        <v>#DIV/0!</v>
      </c>
      <c r="AF17" s="69" t="e">
        <f t="shared" si="7"/>
        <v>#DIV/0!</v>
      </c>
      <c r="AG17" s="69" t="e">
        <f t="shared" si="7"/>
        <v>#DIV/0!</v>
      </c>
      <c r="AI17" s="71" t="e">
        <f t="shared" si="0"/>
        <v>#DIV/0!</v>
      </c>
      <c r="AJ17" s="71" t="e">
        <f t="shared" si="0"/>
        <v>#DIV/0!</v>
      </c>
      <c r="AK17" s="71" t="e">
        <f t="shared" si="0"/>
        <v>#DIV/0!</v>
      </c>
      <c r="AL17" s="71" t="e">
        <f t="shared" si="0"/>
        <v>#DIV/0!</v>
      </c>
      <c r="AM17" s="71" t="e">
        <f t="shared" si="0"/>
        <v>#DIV/0!</v>
      </c>
      <c r="AO17" s="73" t="e">
        <f t="shared" si="1"/>
        <v>#DIV/0!</v>
      </c>
      <c r="AP17" s="73" t="e">
        <f t="shared" si="2"/>
        <v>#DIV/0!</v>
      </c>
      <c r="AQ17" s="73" t="e">
        <f t="shared" si="3"/>
        <v>#DIV/0!</v>
      </c>
      <c r="AR17" s="73" t="e">
        <f t="shared" si="4"/>
        <v>#DIV/0!</v>
      </c>
      <c r="AS17" s="73" t="e">
        <f t="shared" si="5"/>
        <v>#DIV/0!</v>
      </c>
      <c r="AT17" s="106"/>
      <c r="AU17" s="114"/>
      <c r="AV17" s="106"/>
      <c r="AW17" s="106"/>
      <c r="AX17" s="106"/>
      <c r="AZ17" s="106"/>
    </row>
    <row r="18" spans="1:52" ht="49" thickTop="1" x14ac:dyDescent="0.2">
      <c r="A18" s="118" t="s">
        <v>23</v>
      </c>
      <c r="B18" s="10">
        <v>6</v>
      </c>
      <c r="C18" s="11" t="s">
        <v>22</v>
      </c>
      <c r="D18" s="20" t="s">
        <v>53</v>
      </c>
      <c r="E18" s="45" t="s">
        <v>95</v>
      </c>
      <c r="F18" s="34"/>
      <c r="G18" s="30"/>
      <c r="H18" s="30"/>
      <c r="I18" s="30"/>
      <c r="J18" s="30"/>
      <c r="K18" s="30"/>
      <c r="L18" s="62"/>
      <c r="M18" s="104"/>
      <c r="N18" s="86"/>
      <c r="O18" s="86"/>
      <c r="P18" s="86"/>
      <c r="Q18" s="86"/>
      <c r="R18" s="86"/>
      <c r="S18" s="86"/>
      <c r="T18" s="86"/>
      <c r="U18" s="74"/>
      <c r="V18" s="75" t="s">
        <v>104</v>
      </c>
      <c r="W18" s="76" t="e">
        <f>G18/F18</f>
        <v>#DIV/0!</v>
      </c>
      <c r="X18" s="76" t="e">
        <f>H18/F18</f>
        <v>#DIV/0!</v>
      </c>
      <c r="Y18" s="76" t="e">
        <f>I18/F18</f>
        <v>#DIV/0!</v>
      </c>
      <c r="Z18" s="76" t="e">
        <f>J18/F18</f>
        <v>#DIV/0!</v>
      </c>
      <c r="AA18" s="76" t="e">
        <f>K18/F18</f>
        <v>#DIV/0!</v>
      </c>
      <c r="AB18" s="77"/>
      <c r="AC18" s="78" t="e">
        <f>IF(W18&lt;1,W18,100%)</f>
        <v>#DIV/0!</v>
      </c>
      <c r="AD18" s="78" t="e">
        <f t="shared" ref="AD18:AG18" si="8">IF(X18&lt;1,X18,100%)</f>
        <v>#DIV/0!</v>
      </c>
      <c r="AE18" s="78" t="e">
        <f t="shared" si="8"/>
        <v>#DIV/0!</v>
      </c>
      <c r="AF18" s="78" t="e">
        <f t="shared" si="8"/>
        <v>#DIV/0!</v>
      </c>
      <c r="AG18" s="78" t="e">
        <f t="shared" si="8"/>
        <v>#DIV/0!</v>
      </c>
      <c r="AH18" s="79"/>
      <c r="AI18" s="80" t="e">
        <f t="shared" si="0"/>
        <v>#DIV/0!</v>
      </c>
      <c r="AJ18" s="80" t="e">
        <f t="shared" si="0"/>
        <v>#DIV/0!</v>
      </c>
      <c r="AK18" s="80" t="e">
        <f t="shared" si="0"/>
        <v>#DIV/0!</v>
      </c>
      <c r="AL18" s="80" t="e">
        <f t="shared" si="0"/>
        <v>#DIV/0!</v>
      </c>
      <c r="AM18" s="80" t="e">
        <f t="shared" si="0"/>
        <v>#DIV/0!</v>
      </c>
      <c r="AN18" s="79"/>
      <c r="AO18" s="81" t="e">
        <f t="shared" si="1"/>
        <v>#DIV/0!</v>
      </c>
      <c r="AP18" s="81" t="e">
        <f t="shared" si="2"/>
        <v>#DIV/0!</v>
      </c>
      <c r="AQ18" s="81" t="e">
        <f t="shared" si="3"/>
        <v>#DIV/0!</v>
      </c>
      <c r="AR18" s="81" t="e">
        <f t="shared" si="4"/>
        <v>#DIV/0!</v>
      </c>
      <c r="AS18" s="81" t="e">
        <f t="shared" si="5"/>
        <v>#DIV/0!</v>
      </c>
      <c r="AT18" s="104" t="e">
        <f>SUM(AO18:AO20)*M18</f>
        <v>#DIV/0!</v>
      </c>
      <c r="AU18" s="104" t="e">
        <f>SUM(AP18:AP20)*M18</f>
        <v>#DIV/0!</v>
      </c>
      <c r="AV18" s="104" t="e">
        <f>SUM(AQ18:AQ20)*M18</f>
        <v>#DIV/0!</v>
      </c>
      <c r="AW18" s="104" t="e">
        <f>SUM(AR18:AR20)*M18</f>
        <v>#DIV/0!</v>
      </c>
      <c r="AX18" s="104" t="e">
        <f>SUM(AS18:AS20)*M18</f>
        <v>#DIV/0!</v>
      </c>
      <c r="AZ18" s="104">
        <v>0.1</v>
      </c>
    </row>
    <row r="19" spans="1:52" ht="48" x14ac:dyDescent="0.2">
      <c r="A19" s="119"/>
      <c r="B19" s="13">
        <v>7</v>
      </c>
      <c r="C19" s="14" t="s">
        <v>24</v>
      </c>
      <c r="D19" s="21" t="s">
        <v>89</v>
      </c>
      <c r="E19" s="43" t="s">
        <v>96</v>
      </c>
      <c r="F19" s="35"/>
      <c r="G19" s="31"/>
      <c r="H19" s="31"/>
      <c r="I19" s="31"/>
      <c r="J19" s="31"/>
      <c r="K19" s="31"/>
      <c r="L19" s="63"/>
      <c r="M19" s="105"/>
      <c r="N19" s="59"/>
      <c r="O19" s="59"/>
      <c r="P19" s="59"/>
      <c r="Q19" s="59"/>
      <c r="R19" s="59"/>
      <c r="S19" s="59"/>
      <c r="T19" s="59"/>
      <c r="U19" s="74"/>
      <c r="V19" s="75" t="s">
        <v>103</v>
      </c>
      <c r="W19" s="76" t="e">
        <f>G19/F19</f>
        <v>#DIV/0!</v>
      </c>
      <c r="X19" s="76" t="e">
        <f>H19/F19</f>
        <v>#DIV/0!</v>
      </c>
      <c r="Y19" s="76" t="e">
        <f>I19/F19</f>
        <v>#DIV/0!</v>
      </c>
      <c r="Z19" s="76" t="e">
        <f>J19/F19</f>
        <v>#DIV/0!</v>
      </c>
      <c r="AA19" s="76" t="e">
        <f>K19/F19</f>
        <v>#DIV/0!</v>
      </c>
      <c r="AB19" s="77"/>
      <c r="AC19" s="78" t="e">
        <f>IF(W19&gt;1,1-(W19-1),W19)</f>
        <v>#DIV/0!</v>
      </c>
      <c r="AD19" s="78" t="e">
        <f>IF(X19&gt;1,1-(X19-1),X19)</f>
        <v>#DIV/0!</v>
      </c>
      <c r="AE19" s="78" t="e">
        <f>IF(Y19&gt;1,1-(Y19-1),Y19)</f>
        <v>#DIV/0!</v>
      </c>
      <c r="AF19" s="78" t="e">
        <f>IF(Z19&gt;1,1-(Z19-1),Z19)</f>
        <v>#DIV/0!</v>
      </c>
      <c r="AG19" s="78" t="e">
        <f>IF(AA19&gt;1,1-(AA19-1),AA19)</f>
        <v>#DIV/0!</v>
      </c>
      <c r="AH19" s="79"/>
      <c r="AI19" s="80" t="e">
        <f t="shared" si="0"/>
        <v>#DIV/0!</v>
      </c>
      <c r="AJ19" s="80" t="e">
        <f t="shared" si="0"/>
        <v>#DIV/0!</v>
      </c>
      <c r="AK19" s="80" t="e">
        <f t="shared" si="0"/>
        <v>#DIV/0!</v>
      </c>
      <c r="AL19" s="80" t="e">
        <f t="shared" si="0"/>
        <v>#DIV/0!</v>
      </c>
      <c r="AM19" s="80" t="e">
        <f t="shared" si="0"/>
        <v>#DIV/0!</v>
      </c>
      <c r="AN19" s="79"/>
      <c r="AO19" s="81" t="e">
        <f t="shared" si="1"/>
        <v>#DIV/0!</v>
      </c>
      <c r="AP19" s="81" t="e">
        <f t="shared" si="2"/>
        <v>#DIV/0!</v>
      </c>
      <c r="AQ19" s="81" t="e">
        <f t="shared" si="3"/>
        <v>#DIV/0!</v>
      </c>
      <c r="AR19" s="81" t="e">
        <f t="shared" si="4"/>
        <v>#DIV/0!</v>
      </c>
      <c r="AS19" s="81" t="e">
        <f t="shared" si="5"/>
        <v>#DIV/0!</v>
      </c>
      <c r="AT19" s="105"/>
      <c r="AU19" s="105"/>
      <c r="AV19" s="105"/>
      <c r="AW19" s="105"/>
      <c r="AX19" s="105"/>
      <c r="AZ19" s="105"/>
    </row>
    <row r="20" spans="1:52" ht="81" thickBot="1" x14ac:dyDescent="0.25">
      <c r="A20" s="127"/>
      <c r="B20" s="17">
        <v>8</v>
      </c>
      <c r="C20" s="18" t="s">
        <v>25</v>
      </c>
      <c r="D20" s="19" t="s">
        <v>56</v>
      </c>
      <c r="E20" s="44" t="s">
        <v>97</v>
      </c>
      <c r="F20" s="36"/>
      <c r="G20" s="32"/>
      <c r="H20" s="32"/>
      <c r="I20" s="32"/>
      <c r="J20" s="32"/>
      <c r="K20" s="32"/>
      <c r="L20" s="64"/>
      <c r="M20" s="106"/>
      <c r="N20" s="59"/>
      <c r="O20" s="59"/>
      <c r="P20" s="59"/>
      <c r="Q20" s="59"/>
      <c r="R20" s="59"/>
      <c r="S20" s="59"/>
      <c r="T20" s="59"/>
      <c r="U20" s="74"/>
      <c r="V20" s="75" t="s">
        <v>105</v>
      </c>
      <c r="W20" s="79"/>
      <c r="X20" s="79"/>
      <c r="Y20" s="79"/>
      <c r="Z20" s="79"/>
      <c r="AA20" s="79"/>
      <c r="AB20" s="78"/>
      <c r="AC20" s="80">
        <f>IF(G20=F20,100%,0%)</f>
        <v>1</v>
      </c>
      <c r="AD20" s="80">
        <f>IF(H20=F20,100%,0%)</f>
        <v>1</v>
      </c>
      <c r="AE20" s="80">
        <f>IF(I20=F20,100%,0%)</f>
        <v>1</v>
      </c>
      <c r="AF20" s="80">
        <f>IF(J20=F20,100%,0%)</f>
        <v>1</v>
      </c>
      <c r="AG20" s="80">
        <f>IF(K20=F20,100%,0%)</f>
        <v>1</v>
      </c>
      <c r="AH20" s="79"/>
      <c r="AI20" s="80">
        <f t="shared" si="0"/>
        <v>1</v>
      </c>
      <c r="AJ20" s="80">
        <f t="shared" si="0"/>
        <v>1</v>
      </c>
      <c r="AK20" s="80">
        <f t="shared" si="0"/>
        <v>1</v>
      </c>
      <c r="AL20" s="80">
        <f t="shared" si="0"/>
        <v>1</v>
      </c>
      <c r="AM20" s="80">
        <f t="shared" si="0"/>
        <v>1</v>
      </c>
      <c r="AN20" s="79"/>
      <c r="AO20" s="81">
        <f t="shared" si="1"/>
        <v>0</v>
      </c>
      <c r="AP20" s="81">
        <f t="shared" si="2"/>
        <v>0</v>
      </c>
      <c r="AQ20" s="81">
        <f t="shared" si="3"/>
        <v>0</v>
      </c>
      <c r="AR20" s="81">
        <f t="shared" si="4"/>
        <v>0</v>
      </c>
      <c r="AS20" s="81">
        <f t="shared" si="5"/>
        <v>0</v>
      </c>
      <c r="AT20" s="106"/>
      <c r="AU20" s="106"/>
      <c r="AV20" s="106"/>
      <c r="AW20" s="106"/>
      <c r="AX20" s="106"/>
      <c r="AZ20" s="106"/>
    </row>
    <row r="21" spans="1:52" ht="49" thickTop="1" x14ac:dyDescent="0.2">
      <c r="A21" s="121" t="s">
        <v>9</v>
      </c>
      <c r="B21" s="10">
        <v>9</v>
      </c>
      <c r="C21" s="11" t="s">
        <v>10</v>
      </c>
      <c r="D21" s="12" t="s">
        <v>50</v>
      </c>
      <c r="E21" s="41" t="s">
        <v>96</v>
      </c>
      <c r="F21" s="34"/>
      <c r="G21" s="30"/>
      <c r="H21" s="30"/>
      <c r="I21" s="30"/>
      <c r="J21" s="30"/>
      <c r="K21" s="30"/>
      <c r="L21" s="62"/>
      <c r="M21" s="104"/>
      <c r="N21" s="86"/>
      <c r="O21" s="86"/>
      <c r="P21" s="86"/>
      <c r="Q21" s="86"/>
      <c r="R21" s="86"/>
      <c r="S21" s="86"/>
      <c r="T21" s="86"/>
      <c r="U21" s="59"/>
      <c r="V21" s="39" t="s">
        <v>104</v>
      </c>
      <c r="W21" s="70" t="e">
        <f t="shared" ref="W21:W26" si="9">G21/F21</f>
        <v>#DIV/0!</v>
      </c>
      <c r="X21" s="70" t="e">
        <f t="shared" ref="X21:X26" si="10">H21/F21</f>
        <v>#DIV/0!</v>
      </c>
      <c r="Y21" s="70" t="e">
        <f t="shared" ref="Y21:Y26" si="11">I21/F21</f>
        <v>#DIV/0!</v>
      </c>
      <c r="Z21" s="70" t="e">
        <f t="shared" ref="Z21:Z26" si="12">J21/F21</f>
        <v>#DIV/0!</v>
      </c>
      <c r="AA21" s="70" t="e">
        <f t="shared" ref="AA21:AA26" si="13">K21/F21</f>
        <v>#DIV/0!</v>
      </c>
      <c r="AC21" s="69" t="e">
        <f>IF(W21&lt;1,W21,100%)</f>
        <v>#DIV/0!</v>
      </c>
      <c r="AD21" s="69" t="e">
        <f t="shared" ref="AD21:AG22" si="14">IF(X21&lt;1,X21,100%)</f>
        <v>#DIV/0!</v>
      </c>
      <c r="AE21" s="69" t="e">
        <f t="shared" si="14"/>
        <v>#DIV/0!</v>
      </c>
      <c r="AF21" s="69" t="e">
        <f t="shared" si="14"/>
        <v>#DIV/0!</v>
      </c>
      <c r="AG21" s="69" t="e">
        <f t="shared" si="14"/>
        <v>#DIV/0!</v>
      </c>
      <c r="AI21" s="71" t="e">
        <f t="shared" si="0"/>
        <v>#DIV/0!</v>
      </c>
      <c r="AJ21" s="71" t="e">
        <f t="shared" si="0"/>
        <v>#DIV/0!</v>
      </c>
      <c r="AK21" s="71" t="e">
        <f t="shared" si="0"/>
        <v>#DIV/0!</v>
      </c>
      <c r="AL21" s="71" t="e">
        <f t="shared" si="0"/>
        <v>#DIV/0!</v>
      </c>
      <c r="AM21" s="71" t="e">
        <f t="shared" si="0"/>
        <v>#DIV/0!</v>
      </c>
      <c r="AO21" s="73" t="e">
        <f t="shared" si="1"/>
        <v>#DIV/0!</v>
      </c>
      <c r="AP21" s="73" t="e">
        <f t="shared" si="2"/>
        <v>#DIV/0!</v>
      </c>
      <c r="AQ21" s="73" t="e">
        <f t="shared" si="3"/>
        <v>#DIV/0!</v>
      </c>
      <c r="AR21" s="73" t="e">
        <f t="shared" si="4"/>
        <v>#DIV/0!</v>
      </c>
      <c r="AS21" s="73" t="e">
        <f t="shared" si="5"/>
        <v>#DIV/0!</v>
      </c>
      <c r="AT21" s="115" t="e">
        <f>SUM(AO21:AO25)*M21</f>
        <v>#DIV/0!</v>
      </c>
      <c r="AU21" s="112" t="e">
        <f>SUM(AP21:AP25)*M21</f>
        <v>#DIV/0!</v>
      </c>
      <c r="AV21" s="112" t="e">
        <f>SUM(AQ21:AQ25)*M21</f>
        <v>#DIV/0!</v>
      </c>
      <c r="AW21" s="112" t="e">
        <f>SUM(AR21:AR25)*M21</f>
        <v>#DIV/0!</v>
      </c>
      <c r="AX21" s="112" t="e">
        <f>SUM(AS21:AS25)*M21</f>
        <v>#DIV/0!</v>
      </c>
      <c r="AZ21" s="104">
        <v>0.25</v>
      </c>
    </row>
    <row r="22" spans="1:52" ht="32" x14ac:dyDescent="0.2">
      <c r="A22" s="122"/>
      <c r="B22" s="13">
        <v>10</v>
      </c>
      <c r="C22" s="14" t="s">
        <v>31</v>
      </c>
      <c r="D22" s="15" t="s">
        <v>54</v>
      </c>
      <c r="E22" s="42" t="s">
        <v>96</v>
      </c>
      <c r="F22" s="35"/>
      <c r="G22" s="31"/>
      <c r="H22" s="31"/>
      <c r="I22" s="31"/>
      <c r="J22" s="31"/>
      <c r="K22" s="31"/>
      <c r="L22" s="63"/>
      <c r="M22" s="105"/>
      <c r="N22" s="59"/>
      <c r="O22" s="59"/>
      <c r="P22" s="59"/>
      <c r="Q22" s="59"/>
      <c r="R22" s="59"/>
      <c r="S22" s="59"/>
      <c r="T22" s="59"/>
      <c r="U22" s="59"/>
      <c r="V22" s="39" t="s">
        <v>104</v>
      </c>
      <c r="W22" s="70" t="e">
        <f t="shared" si="9"/>
        <v>#DIV/0!</v>
      </c>
      <c r="X22" s="70" t="e">
        <f t="shared" si="10"/>
        <v>#DIV/0!</v>
      </c>
      <c r="Y22" s="70" t="e">
        <f t="shared" si="11"/>
        <v>#DIV/0!</v>
      </c>
      <c r="Z22" s="70" t="e">
        <f t="shared" si="12"/>
        <v>#DIV/0!</v>
      </c>
      <c r="AA22" s="70" t="e">
        <f t="shared" si="13"/>
        <v>#DIV/0!</v>
      </c>
      <c r="AC22" s="69" t="e">
        <f>IF(W22&lt;1,W22,100%)</f>
        <v>#DIV/0!</v>
      </c>
      <c r="AD22" s="69" t="e">
        <f t="shared" si="14"/>
        <v>#DIV/0!</v>
      </c>
      <c r="AE22" s="69" t="e">
        <f t="shared" si="14"/>
        <v>#DIV/0!</v>
      </c>
      <c r="AF22" s="69" t="e">
        <f t="shared" si="14"/>
        <v>#DIV/0!</v>
      </c>
      <c r="AG22" s="69" t="e">
        <f t="shared" si="14"/>
        <v>#DIV/0!</v>
      </c>
      <c r="AI22" s="71" t="e">
        <f t="shared" si="0"/>
        <v>#DIV/0!</v>
      </c>
      <c r="AJ22" s="71" t="e">
        <f t="shared" si="0"/>
        <v>#DIV/0!</v>
      </c>
      <c r="AK22" s="71" t="e">
        <f t="shared" si="0"/>
        <v>#DIV/0!</v>
      </c>
      <c r="AL22" s="71" t="e">
        <f t="shared" si="0"/>
        <v>#DIV/0!</v>
      </c>
      <c r="AM22" s="71" t="e">
        <f t="shared" si="0"/>
        <v>#DIV/0!</v>
      </c>
      <c r="AO22" s="73" t="e">
        <f t="shared" si="1"/>
        <v>#DIV/0!</v>
      </c>
      <c r="AP22" s="73" t="e">
        <f t="shared" si="2"/>
        <v>#DIV/0!</v>
      </c>
      <c r="AQ22" s="73" t="e">
        <f t="shared" si="3"/>
        <v>#DIV/0!</v>
      </c>
      <c r="AR22" s="73" t="e">
        <f t="shared" si="4"/>
        <v>#DIV/0!</v>
      </c>
      <c r="AS22" s="73" t="e">
        <f t="shared" si="5"/>
        <v>#DIV/0!</v>
      </c>
      <c r="AT22" s="116"/>
      <c r="AU22" s="113"/>
      <c r="AV22" s="113"/>
      <c r="AW22" s="113"/>
      <c r="AX22" s="113"/>
      <c r="AZ22" s="105"/>
    </row>
    <row r="23" spans="1:52" ht="48" x14ac:dyDescent="0.2">
      <c r="A23" s="122"/>
      <c r="B23" s="13">
        <v>11</v>
      </c>
      <c r="C23" s="14" t="s">
        <v>108</v>
      </c>
      <c r="D23" s="15" t="s">
        <v>90</v>
      </c>
      <c r="E23" s="42" t="s">
        <v>96</v>
      </c>
      <c r="F23" s="53"/>
      <c r="G23" s="52"/>
      <c r="H23" s="52"/>
      <c r="I23" s="52"/>
      <c r="J23" s="52"/>
      <c r="K23" s="52"/>
      <c r="L23" s="65"/>
      <c r="M23" s="105"/>
      <c r="N23" s="59"/>
      <c r="O23" s="59"/>
      <c r="P23" s="59"/>
      <c r="Q23" s="59"/>
      <c r="R23" s="59"/>
      <c r="S23" s="59"/>
      <c r="T23" s="59"/>
      <c r="U23" s="59"/>
      <c r="V23" s="87" t="s">
        <v>106</v>
      </c>
      <c r="W23" s="88" t="e">
        <f t="shared" si="9"/>
        <v>#DIV/0!</v>
      </c>
      <c r="X23" s="88" t="e">
        <f t="shared" si="10"/>
        <v>#DIV/0!</v>
      </c>
      <c r="Y23" s="88" t="e">
        <f t="shared" si="11"/>
        <v>#DIV/0!</v>
      </c>
      <c r="Z23" s="88" t="e">
        <f t="shared" si="12"/>
        <v>#DIV/0!</v>
      </c>
      <c r="AA23" s="88" t="e">
        <f t="shared" si="13"/>
        <v>#DIV/0!</v>
      </c>
      <c r="AC23" s="69">
        <f>IF(OR(G23&lt;F23,G23=F23),100%,1-(G23/F23))</f>
        <v>1</v>
      </c>
      <c r="AD23" s="69">
        <f>IF(OR(H23&lt;F23,H23=F23),100%,1-(H23/F23))</f>
        <v>1</v>
      </c>
      <c r="AE23" s="69">
        <f>IF(OR(I23&lt;F23,I23=F23),100%,1-(I23/F23))</f>
        <v>1</v>
      </c>
      <c r="AF23" s="69">
        <f>IF(OR(J23&lt;F23,J23=F23),100%,1-(J23/F23))</f>
        <v>1</v>
      </c>
      <c r="AG23" s="69">
        <f>IF(OR(K23&lt;F23,K23=F23),100%,1-(K23/F23))</f>
        <v>1</v>
      </c>
      <c r="AI23" s="71">
        <f t="shared" si="0"/>
        <v>1</v>
      </c>
      <c r="AJ23" s="71">
        <f t="shared" si="0"/>
        <v>1</v>
      </c>
      <c r="AK23" s="71">
        <f t="shared" si="0"/>
        <v>1</v>
      </c>
      <c r="AL23" s="71">
        <f t="shared" si="0"/>
        <v>1</v>
      </c>
      <c r="AM23" s="71">
        <f t="shared" si="0"/>
        <v>1</v>
      </c>
      <c r="AO23" s="73">
        <f t="shared" si="1"/>
        <v>0</v>
      </c>
      <c r="AP23" s="73">
        <f t="shared" si="2"/>
        <v>0</v>
      </c>
      <c r="AQ23" s="73">
        <f t="shared" si="3"/>
        <v>0</v>
      </c>
      <c r="AR23" s="73">
        <f t="shared" si="4"/>
        <v>0</v>
      </c>
      <c r="AS23" s="73">
        <f t="shared" si="5"/>
        <v>0</v>
      </c>
      <c r="AT23" s="116"/>
      <c r="AU23" s="113"/>
      <c r="AV23" s="113"/>
      <c r="AW23" s="113"/>
      <c r="AX23" s="113"/>
      <c r="AZ23" s="105"/>
    </row>
    <row r="24" spans="1:52" ht="48" x14ac:dyDescent="0.2">
      <c r="A24" s="122"/>
      <c r="B24" s="27">
        <v>12</v>
      </c>
      <c r="C24" s="28" t="s">
        <v>107</v>
      </c>
      <c r="D24" s="29" t="s">
        <v>91</v>
      </c>
      <c r="E24" s="46" t="s">
        <v>96</v>
      </c>
      <c r="F24" s="37"/>
      <c r="G24" s="54"/>
      <c r="H24" s="54"/>
      <c r="I24" s="54"/>
      <c r="J24" s="54"/>
      <c r="K24" s="54"/>
      <c r="L24" s="66"/>
      <c r="M24" s="105"/>
      <c r="N24" s="59"/>
      <c r="O24" s="59"/>
      <c r="P24" s="59"/>
      <c r="Q24" s="59"/>
      <c r="R24" s="59"/>
      <c r="S24" s="59"/>
      <c r="T24" s="59"/>
      <c r="U24" s="59"/>
      <c r="V24" s="87" t="s">
        <v>106</v>
      </c>
      <c r="W24" s="88" t="e">
        <f t="shared" si="9"/>
        <v>#DIV/0!</v>
      </c>
      <c r="X24" s="88" t="e">
        <f t="shared" si="10"/>
        <v>#DIV/0!</v>
      </c>
      <c r="Y24" s="88" t="e">
        <f t="shared" si="11"/>
        <v>#DIV/0!</v>
      </c>
      <c r="Z24" s="88" t="e">
        <f t="shared" si="12"/>
        <v>#DIV/0!</v>
      </c>
      <c r="AA24" s="88" t="e">
        <f t="shared" si="13"/>
        <v>#DIV/0!</v>
      </c>
      <c r="AC24" s="69">
        <f>IF(OR(G24&lt;F24,G24=F24),100%,1-(G24/F24))</f>
        <v>1</v>
      </c>
      <c r="AD24" s="69">
        <f>IF(OR(H24&lt;F24,H24=F24),100%,1-(H24/F24))</f>
        <v>1</v>
      </c>
      <c r="AE24" s="69">
        <f>IF(OR(I24&lt;F24,I24=F24),100%,1-(I24/F24))</f>
        <v>1</v>
      </c>
      <c r="AF24" s="69">
        <f>IF(OR(J24&lt;F24,J24=F24),100%,1-(J24/F24))</f>
        <v>1</v>
      </c>
      <c r="AG24" s="69">
        <f>IF(OR(K24&lt;F24,K24=F24),100%,1-(K24/F24))</f>
        <v>1</v>
      </c>
      <c r="AI24" s="71">
        <f t="shared" si="0"/>
        <v>1</v>
      </c>
      <c r="AJ24" s="71">
        <f t="shared" si="0"/>
        <v>1</v>
      </c>
      <c r="AK24" s="71">
        <f t="shared" si="0"/>
        <v>1</v>
      </c>
      <c r="AL24" s="71">
        <f t="shared" si="0"/>
        <v>1</v>
      </c>
      <c r="AM24" s="71">
        <f t="shared" si="0"/>
        <v>1</v>
      </c>
      <c r="AO24" s="73">
        <f t="shared" si="1"/>
        <v>0</v>
      </c>
      <c r="AP24" s="73">
        <f t="shared" si="2"/>
        <v>0</v>
      </c>
      <c r="AQ24" s="73">
        <f t="shared" si="3"/>
        <v>0</v>
      </c>
      <c r="AR24" s="73">
        <f t="shared" si="4"/>
        <v>0</v>
      </c>
      <c r="AS24" s="73">
        <f t="shared" si="5"/>
        <v>0</v>
      </c>
      <c r="AT24" s="116"/>
      <c r="AU24" s="113"/>
      <c r="AV24" s="113"/>
      <c r="AW24" s="113"/>
      <c r="AX24" s="113"/>
      <c r="AZ24" s="105"/>
    </row>
    <row r="25" spans="1:52" ht="17" thickBot="1" x14ac:dyDescent="0.25">
      <c r="A25" s="123"/>
      <c r="B25" s="17"/>
      <c r="C25" s="18" t="s">
        <v>82</v>
      </c>
      <c r="D25" s="19" t="s">
        <v>83</v>
      </c>
      <c r="E25" s="44" t="s">
        <v>96</v>
      </c>
      <c r="F25" s="36"/>
      <c r="G25" s="32"/>
      <c r="H25" s="32"/>
      <c r="I25" s="32"/>
      <c r="J25" s="32"/>
      <c r="K25" s="32"/>
      <c r="L25" s="64"/>
      <c r="M25" s="106"/>
      <c r="N25" s="59"/>
      <c r="O25" s="59"/>
      <c r="P25" s="59"/>
      <c r="Q25" s="59"/>
      <c r="R25" s="59"/>
      <c r="S25" s="59"/>
      <c r="T25" s="59"/>
      <c r="U25" s="59"/>
      <c r="V25" s="39" t="s">
        <v>104</v>
      </c>
      <c r="W25" s="70" t="e">
        <f t="shared" si="9"/>
        <v>#DIV/0!</v>
      </c>
      <c r="X25" s="70" t="e">
        <f t="shared" si="10"/>
        <v>#DIV/0!</v>
      </c>
      <c r="Y25" s="70" t="e">
        <f t="shared" si="11"/>
        <v>#DIV/0!</v>
      </c>
      <c r="Z25" s="70" t="e">
        <f t="shared" si="12"/>
        <v>#DIV/0!</v>
      </c>
      <c r="AA25" s="70" t="e">
        <f t="shared" si="13"/>
        <v>#DIV/0!</v>
      </c>
      <c r="AC25" s="69" t="e">
        <f>IF(W25&lt;1,W25,100%)</f>
        <v>#DIV/0!</v>
      </c>
      <c r="AD25" s="69" t="e">
        <f t="shared" ref="AD25:AG26" si="15">IF(X25&lt;1,X25,100%)</f>
        <v>#DIV/0!</v>
      </c>
      <c r="AE25" s="69" t="e">
        <f t="shared" si="15"/>
        <v>#DIV/0!</v>
      </c>
      <c r="AF25" s="69" t="e">
        <f t="shared" si="15"/>
        <v>#DIV/0!</v>
      </c>
      <c r="AG25" s="69" t="e">
        <f t="shared" si="15"/>
        <v>#DIV/0!</v>
      </c>
      <c r="AI25" s="71" t="e">
        <f t="shared" si="0"/>
        <v>#DIV/0!</v>
      </c>
      <c r="AJ25" s="71" t="e">
        <f t="shared" si="0"/>
        <v>#DIV/0!</v>
      </c>
      <c r="AK25" s="71" t="e">
        <f t="shared" si="0"/>
        <v>#DIV/0!</v>
      </c>
      <c r="AL25" s="71" t="e">
        <f t="shared" si="0"/>
        <v>#DIV/0!</v>
      </c>
      <c r="AM25" s="71" t="e">
        <f t="shared" si="0"/>
        <v>#DIV/0!</v>
      </c>
      <c r="AO25" s="73" t="e">
        <f t="shared" si="1"/>
        <v>#DIV/0!</v>
      </c>
      <c r="AP25" s="73" t="e">
        <f t="shared" si="2"/>
        <v>#DIV/0!</v>
      </c>
      <c r="AQ25" s="73" t="e">
        <f t="shared" si="3"/>
        <v>#DIV/0!</v>
      </c>
      <c r="AR25" s="73" t="e">
        <f t="shared" si="4"/>
        <v>#DIV/0!</v>
      </c>
      <c r="AS25" s="73" t="e">
        <f t="shared" si="5"/>
        <v>#DIV/0!</v>
      </c>
      <c r="AT25" s="117"/>
      <c r="AU25" s="114"/>
      <c r="AV25" s="114"/>
      <c r="AW25" s="114"/>
      <c r="AX25" s="114"/>
      <c r="AZ25" s="106"/>
    </row>
    <row r="26" spans="1:52" ht="17" thickTop="1" x14ac:dyDescent="0.2">
      <c r="A26" s="118" t="s">
        <v>41</v>
      </c>
      <c r="B26" s="10">
        <v>13</v>
      </c>
      <c r="C26" s="11" t="s">
        <v>42</v>
      </c>
      <c r="D26" s="24" t="s">
        <v>63</v>
      </c>
      <c r="E26" s="48" t="s">
        <v>96</v>
      </c>
      <c r="F26" s="34"/>
      <c r="G26" s="30"/>
      <c r="H26" s="30"/>
      <c r="I26" s="30"/>
      <c r="J26" s="30"/>
      <c r="K26" s="30"/>
      <c r="L26" s="62"/>
      <c r="M26" s="104"/>
      <c r="N26" s="86"/>
      <c r="O26" s="86"/>
      <c r="P26" s="86"/>
      <c r="Q26" s="86"/>
      <c r="R26" s="86"/>
      <c r="S26" s="86"/>
      <c r="T26" s="86"/>
      <c r="U26" s="74"/>
      <c r="V26" s="75" t="s">
        <v>104</v>
      </c>
      <c r="W26" s="76" t="e">
        <f t="shared" si="9"/>
        <v>#DIV/0!</v>
      </c>
      <c r="X26" s="76" t="e">
        <f t="shared" si="10"/>
        <v>#DIV/0!</v>
      </c>
      <c r="Y26" s="76" t="e">
        <f t="shared" si="11"/>
        <v>#DIV/0!</v>
      </c>
      <c r="Z26" s="76" t="e">
        <f t="shared" si="12"/>
        <v>#DIV/0!</v>
      </c>
      <c r="AA26" s="76" t="e">
        <f t="shared" si="13"/>
        <v>#DIV/0!</v>
      </c>
      <c r="AB26" s="77"/>
      <c r="AC26" s="78" t="e">
        <f>IF(W26&lt;1,W26,100%)</f>
        <v>#DIV/0!</v>
      </c>
      <c r="AD26" s="78" t="e">
        <f t="shared" si="15"/>
        <v>#DIV/0!</v>
      </c>
      <c r="AE26" s="78" t="e">
        <f t="shared" si="15"/>
        <v>#DIV/0!</v>
      </c>
      <c r="AF26" s="78" t="e">
        <f t="shared" si="15"/>
        <v>#DIV/0!</v>
      </c>
      <c r="AG26" s="78" t="e">
        <f t="shared" si="15"/>
        <v>#DIV/0!</v>
      </c>
      <c r="AH26" s="79"/>
      <c r="AI26" s="80" t="e">
        <f t="shared" si="0"/>
        <v>#DIV/0!</v>
      </c>
      <c r="AJ26" s="80" t="e">
        <f t="shared" si="0"/>
        <v>#DIV/0!</v>
      </c>
      <c r="AK26" s="80" t="e">
        <f t="shared" si="0"/>
        <v>#DIV/0!</v>
      </c>
      <c r="AL26" s="80" t="e">
        <f t="shared" si="0"/>
        <v>#DIV/0!</v>
      </c>
      <c r="AM26" s="80" t="e">
        <f t="shared" si="0"/>
        <v>#DIV/0!</v>
      </c>
      <c r="AN26" s="79"/>
      <c r="AO26" s="81" t="e">
        <f t="shared" si="1"/>
        <v>#DIV/0!</v>
      </c>
      <c r="AP26" s="81" t="e">
        <f t="shared" si="2"/>
        <v>#DIV/0!</v>
      </c>
      <c r="AQ26" s="81" t="e">
        <f t="shared" si="3"/>
        <v>#DIV/0!</v>
      </c>
      <c r="AR26" s="81" t="e">
        <f t="shared" si="4"/>
        <v>#DIV/0!</v>
      </c>
      <c r="AS26" s="81" t="e">
        <f t="shared" si="5"/>
        <v>#DIV/0!</v>
      </c>
      <c r="AT26" s="112" t="e">
        <f>SUM(AO26:AO27)*M26</f>
        <v>#DIV/0!</v>
      </c>
      <c r="AU26" s="112" t="e">
        <f>SUM(AP26:AP27)*M26</f>
        <v>#DIV/0!</v>
      </c>
      <c r="AV26" s="112" t="e">
        <f>SUM(AQ26:AQ27)*M26</f>
        <v>#DIV/0!</v>
      </c>
      <c r="AW26" s="112" t="e">
        <f>SUM(AR26:AR27)*M26</f>
        <v>#DIV/0!</v>
      </c>
      <c r="AX26" s="112" t="e">
        <f>SUM(AS26:AS27)*M26</f>
        <v>#DIV/0!</v>
      </c>
      <c r="AZ26" s="104">
        <v>0.05</v>
      </c>
    </row>
    <row r="27" spans="1:52" ht="65" thickBot="1" x14ac:dyDescent="0.25">
      <c r="A27" s="127"/>
      <c r="B27" s="17">
        <v>14</v>
      </c>
      <c r="C27" s="18" t="s">
        <v>44</v>
      </c>
      <c r="D27" s="19" t="s">
        <v>64</v>
      </c>
      <c r="E27" s="44" t="s">
        <v>97</v>
      </c>
      <c r="F27" s="36"/>
      <c r="G27" s="32"/>
      <c r="H27" s="32"/>
      <c r="I27" s="32"/>
      <c r="J27" s="32"/>
      <c r="K27" s="32"/>
      <c r="L27" s="64"/>
      <c r="M27" s="106"/>
      <c r="N27" s="59"/>
      <c r="O27" s="59"/>
      <c r="P27" s="59"/>
      <c r="Q27" s="59"/>
      <c r="R27" s="59"/>
      <c r="S27" s="59"/>
      <c r="T27" s="59"/>
      <c r="U27" s="74"/>
      <c r="V27" s="75" t="s">
        <v>105</v>
      </c>
      <c r="W27" s="79"/>
      <c r="X27" s="79"/>
      <c r="Y27" s="79"/>
      <c r="Z27" s="79"/>
      <c r="AA27" s="79"/>
      <c r="AB27" s="78"/>
      <c r="AC27" s="80">
        <f>IF(G27=F27,100%,0%)</f>
        <v>1</v>
      </c>
      <c r="AD27" s="80">
        <f>IF(H27=F27,100%,0%)</f>
        <v>1</v>
      </c>
      <c r="AE27" s="80">
        <f>IF(I27=F27,100%,0%)</f>
        <v>1</v>
      </c>
      <c r="AF27" s="80">
        <f>IF(J27=F27,100%,0%)</f>
        <v>1</v>
      </c>
      <c r="AG27" s="80">
        <f>IF(K27=F27,100%,0%)</f>
        <v>1</v>
      </c>
      <c r="AH27" s="79"/>
      <c r="AI27" s="80">
        <f t="shared" si="0"/>
        <v>1</v>
      </c>
      <c r="AJ27" s="80">
        <f t="shared" si="0"/>
        <v>1</v>
      </c>
      <c r="AK27" s="80">
        <f t="shared" si="0"/>
        <v>1</v>
      </c>
      <c r="AL27" s="80">
        <f t="shared" si="0"/>
        <v>1</v>
      </c>
      <c r="AM27" s="80">
        <f t="shared" si="0"/>
        <v>1</v>
      </c>
      <c r="AN27" s="79"/>
      <c r="AO27" s="81">
        <f t="shared" si="1"/>
        <v>0</v>
      </c>
      <c r="AP27" s="81">
        <f t="shared" si="2"/>
        <v>0</v>
      </c>
      <c r="AQ27" s="81">
        <f t="shared" si="3"/>
        <v>0</v>
      </c>
      <c r="AR27" s="81">
        <f t="shared" si="4"/>
        <v>0</v>
      </c>
      <c r="AS27" s="81">
        <f t="shared" si="5"/>
        <v>0</v>
      </c>
      <c r="AT27" s="114"/>
      <c r="AU27" s="114"/>
      <c r="AV27" s="114"/>
      <c r="AW27" s="114"/>
      <c r="AX27" s="114"/>
      <c r="AZ27" s="106"/>
    </row>
    <row r="28" spans="1:52" ht="33" thickTop="1" x14ac:dyDescent="0.2">
      <c r="A28" s="118" t="s">
        <v>12</v>
      </c>
      <c r="B28" s="10">
        <v>15</v>
      </c>
      <c r="C28" s="11" t="s">
        <v>13</v>
      </c>
      <c r="D28" s="12" t="s">
        <v>65</v>
      </c>
      <c r="E28" s="41" t="s">
        <v>96</v>
      </c>
      <c r="F28" s="34"/>
      <c r="G28" s="30"/>
      <c r="H28" s="30"/>
      <c r="I28" s="30"/>
      <c r="J28" s="30"/>
      <c r="K28" s="30"/>
      <c r="L28" s="62"/>
      <c r="M28" s="104"/>
      <c r="N28" s="86"/>
      <c r="O28" s="86"/>
      <c r="P28" s="86"/>
      <c r="Q28" s="86"/>
      <c r="R28" s="86"/>
      <c r="S28" s="86"/>
      <c r="T28" s="86"/>
      <c r="U28" s="59"/>
      <c r="V28" s="39" t="s">
        <v>104</v>
      </c>
      <c r="W28" s="70" t="e">
        <f t="shared" ref="W28:W46" si="16">G28/F28</f>
        <v>#DIV/0!</v>
      </c>
      <c r="X28" s="70" t="e">
        <f t="shared" ref="X28:X46" si="17">H28/F28</f>
        <v>#DIV/0!</v>
      </c>
      <c r="Y28" s="70" t="e">
        <f t="shared" ref="Y28:Y46" si="18">I28/F28</f>
        <v>#DIV/0!</v>
      </c>
      <c r="Z28" s="70" t="e">
        <f t="shared" ref="Z28:Z46" si="19">J28/F28</f>
        <v>#DIV/0!</v>
      </c>
      <c r="AA28" s="70" t="e">
        <f t="shared" ref="AA28:AA46" si="20">K28/F28</f>
        <v>#DIV/0!</v>
      </c>
      <c r="AC28" s="69" t="e">
        <f t="shared" ref="AC28:AG33" si="21">IF(W28&lt;1,W28,100%)</f>
        <v>#DIV/0!</v>
      </c>
      <c r="AD28" s="69" t="e">
        <f t="shared" si="21"/>
        <v>#DIV/0!</v>
      </c>
      <c r="AE28" s="69" t="e">
        <f t="shared" si="21"/>
        <v>#DIV/0!</v>
      </c>
      <c r="AF28" s="69" t="e">
        <f t="shared" si="21"/>
        <v>#DIV/0!</v>
      </c>
      <c r="AG28" s="69" t="e">
        <f t="shared" si="21"/>
        <v>#DIV/0!</v>
      </c>
      <c r="AI28" s="71" t="e">
        <f t="shared" si="0"/>
        <v>#DIV/0!</v>
      </c>
      <c r="AJ28" s="71" t="e">
        <f t="shared" si="0"/>
        <v>#DIV/0!</v>
      </c>
      <c r="AK28" s="71" t="e">
        <f t="shared" si="0"/>
        <v>#DIV/0!</v>
      </c>
      <c r="AL28" s="71" t="e">
        <f t="shared" si="0"/>
        <v>#DIV/0!</v>
      </c>
      <c r="AM28" s="71" t="e">
        <f t="shared" si="0"/>
        <v>#DIV/0!</v>
      </c>
      <c r="AO28" s="73" t="e">
        <f t="shared" si="1"/>
        <v>#DIV/0!</v>
      </c>
      <c r="AP28" s="73" t="e">
        <f t="shared" si="2"/>
        <v>#DIV/0!</v>
      </c>
      <c r="AQ28" s="73" t="e">
        <f t="shared" si="3"/>
        <v>#DIV/0!</v>
      </c>
      <c r="AR28" s="73" t="e">
        <f t="shared" si="4"/>
        <v>#DIV/0!</v>
      </c>
      <c r="AS28" s="73" t="e">
        <f t="shared" si="5"/>
        <v>#DIV/0!</v>
      </c>
      <c r="AT28" s="112" t="e">
        <f>SUM(AO28:AO30)*M28</f>
        <v>#DIV/0!</v>
      </c>
      <c r="AU28" s="112" t="e">
        <f>SUM(AP28:AP30)*M28</f>
        <v>#DIV/0!</v>
      </c>
      <c r="AV28" s="112" t="e">
        <f>SUM(AQ28:AQ30)*M28</f>
        <v>#DIV/0!</v>
      </c>
      <c r="AW28" s="112" t="e">
        <f>SUM(AR28:AR30)*M28</f>
        <v>#DIV/0!</v>
      </c>
      <c r="AX28" s="112" t="e">
        <f>SUM(AS28:AS30)*M28</f>
        <v>#DIV/0!</v>
      </c>
      <c r="AZ28" s="104">
        <v>0.15</v>
      </c>
    </row>
    <row r="29" spans="1:52" x14ac:dyDescent="0.2">
      <c r="A29" s="119"/>
      <c r="B29" s="13">
        <v>16</v>
      </c>
      <c r="C29" s="14" t="s">
        <v>14</v>
      </c>
      <c r="D29" s="22" t="s">
        <v>66</v>
      </c>
      <c r="E29" s="49" t="s">
        <v>96</v>
      </c>
      <c r="F29" s="35"/>
      <c r="G29" s="31"/>
      <c r="H29" s="31"/>
      <c r="I29" s="31"/>
      <c r="J29" s="31"/>
      <c r="K29" s="31"/>
      <c r="L29" s="63"/>
      <c r="M29" s="105"/>
      <c r="N29" s="59"/>
      <c r="O29" s="59"/>
      <c r="P29" s="59"/>
      <c r="Q29" s="59"/>
      <c r="R29" s="59"/>
      <c r="S29" s="59"/>
      <c r="T29" s="59"/>
      <c r="U29" s="59"/>
      <c r="V29" s="39" t="s">
        <v>104</v>
      </c>
      <c r="W29" s="70" t="e">
        <f t="shared" si="16"/>
        <v>#DIV/0!</v>
      </c>
      <c r="X29" s="70" t="e">
        <f t="shared" si="17"/>
        <v>#DIV/0!</v>
      </c>
      <c r="Y29" s="70" t="e">
        <f t="shared" si="18"/>
        <v>#DIV/0!</v>
      </c>
      <c r="Z29" s="70" t="e">
        <f t="shared" si="19"/>
        <v>#DIV/0!</v>
      </c>
      <c r="AA29" s="70" t="e">
        <f t="shared" si="20"/>
        <v>#DIV/0!</v>
      </c>
      <c r="AC29" s="69" t="e">
        <f t="shared" si="21"/>
        <v>#DIV/0!</v>
      </c>
      <c r="AD29" s="69" t="e">
        <f t="shared" si="21"/>
        <v>#DIV/0!</v>
      </c>
      <c r="AE29" s="69" t="e">
        <f t="shared" si="21"/>
        <v>#DIV/0!</v>
      </c>
      <c r="AF29" s="69" t="e">
        <f t="shared" si="21"/>
        <v>#DIV/0!</v>
      </c>
      <c r="AG29" s="69" t="e">
        <f t="shared" si="21"/>
        <v>#DIV/0!</v>
      </c>
      <c r="AI29" s="71" t="e">
        <f t="shared" ref="AI29:AM48" si="22">IF(AC29&lt;0,0%,AC29)</f>
        <v>#DIV/0!</v>
      </c>
      <c r="AJ29" s="71" t="e">
        <f t="shared" si="22"/>
        <v>#DIV/0!</v>
      </c>
      <c r="AK29" s="71" t="e">
        <f t="shared" si="22"/>
        <v>#DIV/0!</v>
      </c>
      <c r="AL29" s="71" t="e">
        <f t="shared" si="22"/>
        <v>#DIV/0!</v>
      </c>
      <c r="AM29" s="71" t="e">
        <f t="shared" si="22"/>
        <v>#DIV/0!</v>
      </c>
      <c r="AO29" s="73" t="e">
        <f t="shared" si="1"/>
        <v>#DIV/0!</v>
      </c>
      <c r="AP29" s="73" t="e">
        <f t="shared" si="2"/>
        <v>#DIV/0!</v>
      </c>
      <c r="AQ29" s="73" t="e">
        <f t="shared" si="3"/>
        <v>#DIV/0!</v>
      </c>
      <c r="AR29" s="73" t="e">
        <f t="shared" si="4"/>
        <v>#DIV/0!</v>
      </c>
      <c r="AS29" s="73" t="e">
        <f t="shared" si="5"/>
        <v>#DIV/0!</v>
      </c>
      <c r="AT29" s="113"/>
      <c r="AU29" s="113"/>
      <c r="AV29" s="113"/>
      <c r="AW29" s="113"/>
      <c r="AX29" s="113"/>
      <c r="AZ29" s="105"/>
    </row>
    <row r="30" spans="1:52" ht="17" thickBot="1" x14ac:dyDescent="0.25">
      <c r="A30" s="127"/>
      <c r="B30" s="17">
        <v>17</v>
      </c>
      <c r="C30" s="18" t="s">
        <v>15</v>
      </c>
      <c r="D30" s="23" t="s">
        <v>67</v>
      </c>
      <c r="E30" s="50" t="s">
        <v>96</v>
      </c>
      <c r="F30" s="36"/>
      <c r="G30" s="32"/>
      <c r="H30" s="32"/>
      <c r="I30" s="32"/>
      <c r="J30" s="32"/>
      <c r="K30" s="32"/>
      <c r="L30" s="64"/>
      <c r="M30" s="106"/>
      <c r="N30" s="59"/>
      <c r="O30" s="59"/>
      <c r="P30" s="59"/>
      <c r="Q30" s="59"/>
      <c r="R30" s="59"/>
      <c r="S30" s="59"/>
      <c r="T30" s="59"/>
      <c r="U30" s="59"/>
      <c r="V30" s="39" t="s">
        <v>104</v>
      </c>
      <c r="W30" s="70" t="e">
        <f t="shared" si="16"/>
        <v>#DIV/0!</v>
      </c>
      <c r="X30" s="70" t="e">
        <f t="shared" si="17"/>
        <v>#DIV/0!</v>
      </c>
      <c r="Y30" s="70" t="e">
        <f t="shared" si="18"/>
        <v>#DIV/0!</v>
      </c>
      <c r="Z30" s="70" t="e">
        <f t="shared" si="19"/>
        <v>#DIV/0!</v>
      </c>
      <c r="AA30" s="70" t="e">
        <f t="shared" si="20"/>
        <v>#DIV/0!</v>
      </c>
      <c r="AC30" s="69" t="e">
        <f t="shared" si="21"/>
        <v>#DIV/0!</v>
      </c>
      <c r="AD30" s="69" t="e">
        <f t="shared" si="21"/>
        <v>#DIV/0!</v>
      </c>
      <c r="AE30" s="69" t="e">
        <f t="shared" si="21"/>
        <v>#DIV/0!</v>
      </c>
      <c r="AF30" s="69" t="e">
        <f t="shared" si="21"/>
        <v>#DIV/0!</v>
      </c>
      <c r="AG30" s="69" t="e">
        <f t="shared" si="21"/>
        <v>#DIV/0!</v>
      </c>
      <c r="AI30" s="71" t="e">
        <f t="shared" si="22"/>
        <v>#DIV/0!</v>
      </c>
      <c r="AJ30" s="71" t="e">
        <f t="shared" si="22"/>
        <v>#DIV/0!</v>
      </c>
      <c r="AK30" s="71" t="e">
        <f t="shared" si="22"/>
        <v>#DIV/0!</v>
      </c>
      <c r="AL30" s="71" t="e">
        <f t="shared" si="22"/>
        <v>#DIV/0!</v>
      </c>
      <c r="AM30" s="71" t="e">
        <f t="shared" si="22"/>
        <v>#DIV/0!</v>
      </c>
      <c r="AO30" s="73" t="e">
        <f t="shared" si="1"/>
        <v>#DIV/0!</v>
      </c>
      <c r="AP30" s="73" t="e">
        <f t="shared" si="2"/>
        <v>#DIV/0!</v>
      </c>
      <c r="AQ30" s="73" t="e">
        <f t="shared" si="3"/>
        <v>#DIV/0!</v>
      </c>
      <c r="AR30" s="73" t="e">
        <f t="shared" si="4"/>
        <v>#DIV/0!</v>
      </c>
      <c r="AS30" s="73" t="e">
        <f t="shared" si="5"/>
        <v>#DIV/0!</v>
      </c>
      <c r="AT30" s="114"/>
      <c r="AU30" s="114"/>
      <c r="AV30" s="114"/>
      <c r="AW30" s="114"/>
      <c r="AX30" s="114"/>
      <c r="AZ30" s="106"/>
    </row>
    <row r="31" spans="1:52" ht="17" thickTop="1" x14ac:dyDescent="0.2">
      <c r="A31" s="118" t="s">
        <v>39</v>
      </c>
      <c r="B31" s="10">
        <v>18</v>
      </c>
      <c r="C31" s="11" t="s">
        <v>32</v>
      </c>
      <c r="D31" s="24" t="s">
        <v>68</v>
      </c>
      <c r="E31" s="48" t="s">
        <v>95</v>
      </c>
      <c r="F31" s="34"/>
      <c r="G31" s="30"/>
      <c r="H31" s="30"/>
      <c r="I31" s="30"/>
      <c r="J31" s="30"/>
      <c r="K31" s="30"/>
      <c r="L31" s="62"/>
      <c r="M31" s="104"/>
      <c r="N31" s="86"/>
      <c r="O31" s="86"/>
      <c r="P31" s="86"/>
      <c r="Q31" s="86"/>
      <c r="R31" s="86"/>
      <c r="S31" s="86"/>
      <c r="T31" s="86"/>
      <c r="U31" s="74"/>
      <c r="V31" s="75" t="s">
        <v>104</v>
      </c>
      <c r="W31" s="76" t="e">
        <f t="shared" si="16"/>
        <v>#DIV/0!</v>
      </c>
      <c r="X31" s="76" t="e">
        <f t="shared" si="17"/>
        <v>#DIV/0!</v>
      </c>
      <c r="Y31" s="76" t="e">
        <f t="shared" si="18"/>
        <v>#DIV/0!</v>
      </c>
      <c r="Z31" s="76" t="e">
        <f t="shared" si="19"/>
        <v>#DIV/0!</v>
      </c>
      <c r="AA31" s="76" t="e">
        <f t="shared" si="20"/>
        <v>#DIV/0!</v>
      </c>
      <c r="AB31" s="77"/>
      <c r="AC31" s="78" t="e">
        <f t="shared" si="21"/>
        <v>#DIV/0!</v>
      </c>
      <c r="AD31" s="78" t="e">
        <f t="shared" si="21"/>
        <v>#DIV/0!</v>
      </c>
      <c r="AE31" s="78" t="e">
        <f t="shared" si="21"/>
        <v>#DIV/0!</v>
      </c>
      <c r="AF31" s="78" t="e">
        <f t="shared" si="21"/>
        <v>#DIV/0!</v>
      </c>
      <c r="AG31" s="78" t="e">
        <f t="shared" si="21"/>
        <v>#DIV/0!</v>
      </c>
      <c r="AH31" s="79"/>
      <c r="AI31" s="80" t="e">
        <f t="shared" si="22"/>
        <v>#DIV/0!</v>
      </c>
      <c r="AJ31" s="80" t="e">
        <f t="shared" si="22"/>
        <v>#DIV/0!</v>
      </c>
      <c r="AK31" s="80" t="e">
        <f t="shared" si="22"/>
        <v>#DIV/0!</v>
      </c>
      <c r="AL31" s="80" t="e">
        <f t="shared" si="22"/>
        <v>#DIV/0!</v>
      </c>
      <c r="AM31" s="80" t="e">
        <f t="shared" si="22"/>
        <v>#DIV/0!</v>
      </c>
      <c r="AN31" s="79"/>
      <c r="AO31" s="81" t="e">
        <f t="shared" si="1"/>
        <v>#DIV/0!</v>
      </c>
      <c r="AP31" s="81" t="e">
        <f t="shared" si="2"/>
        <v>#DIV/0!</v>
      </c>
      <c r="AQ31" s="81" t="e">
        <f t="shared" si="3"/>
        <v>#DIV/0!</v>
      </c>
      <c r="AR31" s="81" t="e">
        <f t="shared" si="4"/>
        <v>#DIV/0!</v>
      </c>
      <c r="AS31" s="81" t="e">
        <f t="shared" si="5"/>
        <v>#DIV/0!</v>
      </c>
      <c r="AT31" s="112" t="e">
        <f>SUM(AO31:AO33)*M31</f>
        <v>#DIV/0!</v>
      </c>
      <c r="AU31" s="112" t="e">
        <f>SUM(AP31:AP33)*M31</f>
        <v>#DIV/0!</v>
      </c>
      <c r="AV31" s="112" t="e">
        <f>SUM(AQ31:AQ33)*M31</f>
        <v>#DIV/0!</v>
      </c>
      <c r="AW31" s="112" t="e">
        <f>SUM(AR31:AR33)*M31</f>
        <v>#DIV/0!</v>
      </c>
      <c r="AX31" s="112" t="e">
        <f>SUM(AS31:AS33)*M31</f>
        <v>#DIV/0!</v>
      </c>
      <c r="AZ31" s="104">
        <v>0.05</v>
      </c>
    </row>
    <row r="32" spans="1:52" ht="32" x14ac:dyDescent="0.2">
      <c r="A32" s="119"/>
      <c r="B32" s="13">
        <v>19</v>
      </c>
      <c r="C32" s="14" t="s">
        <v>40</v>
      </c>
      <c r="D32" s="15" t="s">
        <v>69</v>
      </c>
      <c r="E32" s="42" t="s">
        <v>130</v>
      </c>
      <c r="F32" s="35"/>
      <c r="G32" s="31"/>
      <c r="H32" s="31"/>
      <c r="I32" s="31"/>
      <c r="J32" s="31"/>
      <c r="K32" s="31"/>
      <c r="L32" s="63"/>
      <c r="M32" s="105"/>
      <c r="N32" s="59"/>
      <c r="O32" s="59"/>
      <c r="P32" s="59"/>
      <c r="Q32" s="59"/>
      <c r="R32" s="59"/>
      <c r="S32" s="59"/>
      <c r="T32" s="59"/>
      <c r="U32" s="74"/>
      <c r="V32" s="75" t="s">
        <v>104</v>
      </c>
      <c r="W32" s="76" t="e">
        <f t="shared" si="16"/>
        <v>#DIV/0!</v>
      </c>
      <c r="X32" s="76" t="e">
        <f t="shared" si="17"/>
        <v>#DIV/0!</v>
      </c>
      <c r="Y32" s="76" t="e">
        <f t="shared" si="18"/>
        <v>#DIV/0!</v>
      </c>
      <c r="Z32" s="76" t="e">
        <f t="shared" si="19"/>
        <v>#DIV/0!</v>
      </c>
      <c r="AA32" s="76" t="e">
        <f t="shared" si="20"/>
        <v>#DIV/0!</v>
      </c>
      <c r="AB32" s="77"/>
      <c r="AC32" s="78" t="e">
        <f t="shared" si="21"/>
        <v>#DIV/0!</v>
      </c>
      <c r="AD32" s="78" t="e">
        <f t="shared" si="21"/>
        <v>#DIV/0!</v>
      </c>
      <c r="AE32" s="78" t="e">
        <f t="shared" si="21"/>
        <v>#DIV/0!</v>
      </c>
      <c r="AF32" s="78" t="e">
        <f t="shared" si="21"/>
        <v>#DIV/0!</v>
      </c>
      <c r="AG32" s="78" t="e">
        <f t="shared" si="21"/>
        <v>#DIV/0!</v>
      </c>
      <c r="AH32" s="79"/>
      <c r="AI32" s="80" t="e">
        <f t="shared" si="22"/>
        <v>#DIV/0!</v>
      </c>
      <c r="AJ32" s="80" t="e">
        <f t="shared" si="22"/>
        <v>#DIV/0!</v>
      </c>
      <c r="AK32" s="80" t="e">
        <f t="shared" si="22"/>
        <v>#DIV/0!</v>
      </c>
      <c r="AL32" s="80" t="e">
        <f t="shared" si="22"/>
        <v>#DIV/0!</v>
      </c>
      <c r="AM32" s="80" t="e">
        <f t="shared" si="22"/>
        <v>#DIV/0!</v>
      </c>
      <c r="AN32" s="79"/>
      <c r="AO32" s="81" t="e">
        <f t="shared" si="1"/>
        <v>#DIV/0!</v>
      </c>
      <c r="AP32" s="81" t="e">
        <f t="shared" si="2"/>
        <v>#DIV/0!</v>
      </c>
      <c r="AQ32" s="81" t="e">
        <f t="shared" si="3"/>
        <v>#DIV/0!</v>
      </c>
      <c r="AR32" s="81" t="e">
        <f t="shared" si="4"/>
        <v>#DIV/0!</v>
      </c>
      <c r="AS32" s="81" t="e">
        <f t="shared" si="5"/>
        <v>#DIV/0!</v>
      </c>
      <c r="AT32" s="113"/>
      <c r="AU32" s="113"/>
      <c r="AV32" s="113"/>
      <c r="AW32" s="113"/>
      <c r="AX32" s="113"/>
      <c r="AZ32" s="105"/>
    </row>
    <row r="33" spans="1:52" ht="49" thickBot="1" x14ac:dyDescent="0.25">
      <c r="A33" s="127"/>
      <c r="B33" s="17">
        <v>20</v>
      </c>
      <c r="C33" s="18" t="s">
        <v>11</v>
      </c>
      <c r="D33" s="19" t="s">
        <v>70</v>
      </c>
      <c r="E33" s="44" t="s">
        <v>96</v>
      </c>
      <c r="F33" s="36"/>
      <c r="G33" s="32"/>
      <c r="H33" s="32"/>
      <c r="I33" s="32"/>
      <c r="J33" s="32"/>
      <c r="K33" s="32"/>
      <c r="L33" s="64"/>
      <c r="M33" s="106"/>
      <c r="N33" s="59"/>
      <c r="O33" s="59"/>
      <c r="P33" s="59"/>
      <c r="Q33" s="59"/>
      <c r="R33" s="59"/>
      <c r="S33" s="59"/>
      <c r="T33" s="59"/>
      <c r="U33" s="74"/>
      <c r="V33" s="75" t="s">
        <v>104</v>
      </c>
      <c r="W33" s="76" t="e">
        <f t="shared" si="16"/>
        <v>#DIV/0!</v>
      </c>
      <c r="X33" s="76" t="e">
        <f t="shared" si="17"/>
        <v>#DIV/0!</v>
      </c>
      <c r="Y33" s="76" t="e">
        <f t="shared" si="18"/>
        <v>#DIV/0!</v>
      </c>
      <c r="Z33" s="76" t="e">
        <f t="shared" si="19"/>
        <v>#DIV/0!</v>
      </c>
      <c r="AA33" s="76" t="e">
        <f t="shared" si="20"/>
        <v>#DIV/0!</v>
      </c>
      <c r="AB33" s="77"/>
      <c r="AC33" s="78" t="e">
        <f t="shared" si="21"/>
        <v>#DIV/0!</v>
      </c>
      <c r="AD33" s="78" t="e">
        <f t="shared" si="21"/>
        <v>#DIV/0!</v>
      </c>
      <c r="AE33" s="78" t="e">
        <f t="shared" si="21"/>
        <v>#DIV/0!</v>
      </c>
      <c r="AF33" s="78" t="e">
        <f t="shared" si="21"/>
        <v>#DIV/0!</v>
      </c>
      <c r="AG33" s="78" t="e">
        <f t="shared" si="21"/>
        <v>#DIV/0!</v>
      </c>
      <c r="AH33" s="79"/>
      <c r="AI33" s="80" t="e">
        <f t="shared" si="22"/>
        <v>#DIV/0!</v>
      </c>
      <c r="AJ33" s="80" t="e">
        <f t="shared" si="22"/>
        <v>#DIV/0!</v>
      </c>
      <c r="AK33" s="80" t="e">
        <f t="shared" si="22"/>
        <v>#DIV/0!</v>
      </c>
      <c r="AL33" s="80" t="e">
        <f t="shared" si="22"/>
        <v>#DIV/0!</v>
      </c>
      <c r="AM33" s="80" t="e">
        <f t="shared" si="22"/>
        <v>#DIV/0!</v>
      </c>
      <c r="AN33" s="79"/>
      <c r="AO33" s="81" t="e">
        <f t="shared" si="1"/>
        <v>#DIV/0!</v>
      </c>
      <c r="AP33" s="81" t="e">
        <f t="shared" si="2"/>
        <v>#DIV/0!</v>
      </c>
      <c r="AQ33" s="81" t="e">
        <f t="shared" si="3"/>
        <v>#DIV/0!</v>
      </c>
      <c r="AR33" s="81" t="e">
        <f t="shared" si="4"/>
        <v>#DIV/0!</v>
      </c>
      <c r="AS33" s="81" t="e">
        <f t="shared" si="5"/>
        <v>#DIV/0!</v>
      </c>
      <c r="AT33" s="114"/>
      <c r="AU33" s="114"/>
      <c r="AV33" s="114"/>
      <c r="AW33" s="114"/>
      <c r="AX33" s="114"/>
      <c r="AZ33" s="106"/>
    </row>
    <row r="34" spans="1:52" ht="81" thickTop="1" x14ac:dyDescent="0.2">
      <c r="A34" s="118" t="s">
        <v>16</v>
      </c>
      <c r="B34" s="10">
        <v>21</v>
      </c>
      <c r="C34" s="11" t="s">
        <v>17</v>
      </c>
      <c r="D34" s="12" t="s">
        <v>85</v>
      </c>
      <c r="E34" s="41" t="s">
        <v>98</v>
      </c>
      <c r="F34" s="34"/>
      <c r="G34" s="30"/>
      <c r="H34" s="30"/>
      <c r="I34" s="30"/>
      <c r="J34" s="30"/>
      <c r="K34" s="30"/>
      <c r="L34" s="62"/>
      <c r="M34" s="104"/>
      <c r="N34" s="86"/>
      <c r="O34" s="86"/>
      <c r="P34" s="86"/>
      <c r="Q34" s="86"/>
      <c r="R34" s="86"/>
      <c r="S34" s="86"/>
      <c r="T34" s="86"/>
      <c r="U34" s="59"/>
      <c r="V34" s="39" t="s">
        <v>103</v>
      </c>
      <c r="W34" s="70" t="e">
        <f t="shared" si="16"/>
        <v>#DIV/0!</v>
      </c>
      <c r="X34" s="70" t="e">
        <f t="shared" si="17"/>
        <v>#DIV/0!</v>
      </c>
      <c r="Y34" s="70" t="e">
        <f t="shared" si="18"/>
        <v>#DIV/0!</v>
      </c>
      <c r="Z34" s="70" t="e">
        <f t="shared" si="19"/>
        <v>#DIV/0!</v>
      </c>
      <c r="AA34" s="70" t="e">
        <f t="shared" si="20"/>
        <v>#DIV/0!</v>
      </c>
      <c r="AC34" s="69" t="e">
        <f t="shared" ref="AC34:AG36" si="23">IF(W34&gt;1,1-(W34-1),W34)</f>
        <v>#DIV/0!</v>
      </c>
      <c r="AD34" s="69" t="e">
        <f t="shared" si="23"/>
        <v>#DIV/0!</v>
      </c>
      <c r="AE34" s="69" t="e">
        <f t="shared" si="23"/>
        <v>#DIV/0!</v>
      </c>
      <c r="AF34" s="69" t="e">
        <f t="shared" si="23"/>
        <v>#DIV/0!</v>
      </c>
      <c r="AG34" s="69" t="e">
        <f t="shared" si="23"/>
        <v>#DIV/0!</v>
      </c>
      <c r="AI34" s="71" t="e">
        <f t="shared" si="22"/>
        <v>#DIV/0!</v>
      </c>
      <c r="AJ34" s="71" t="e">
        <f t="shared" si="22"/>
        <v>#DIV/0!</v>
      </c>
      <c r="AK34" s="71" t="e">
        <f t="shared" si="22"/>
        <v>#DIV/0!</v>
      </c>
      <c r="AL34" s="71" t="e">
        <f t="shared" si="22"/>
        <v>#DIV/0!</v>
      </c>
      <c r="AM34" s="71" t="e">
        <f t="shared" si="22"/>
        <v>#DIV/0!</v>
      </c>
      <c r="AO34" s="73" t="e">
        <f t="shared" si="1"/>
        <v>#DIV/0!</v>
      </c>
      <c r="AP34" s="73" t="e">
        <f t="shared" si="2"/>
        <v>#DIV/0!</v>
      </c>
      <c r="AQ34" s="73" t="e">
        <f t="shared" si="3"/>
        <v>#DIV/0!</v>
      </c>
      <c r="AR34" s="73" t="e">
        <f t="shared" si="4"/>
        <v>#DIV/0!</v>
      </c>
      <c r="AS34" s="73" t="e">
        <f t="shared" si="5"/>
        <v>#DIV/0!</v>
      </c>
      <c r="AT34" s="112" t="e">
        <f>SUM(AO34:AO36)*M34</f>
        <v>#DIV/0!</v>
      </c>
      <c r="AU34" s="112" t="e">
        <f>SUM(AP34:AP36)*M34</f>
        <v>#DIV/0!</v>
      </c>
      <c r="AV34" s="112" t="e">
        <f>SUM(AQ34:AQ36)*M34</f>
        <v>#DIV/0!</v>
      </c>
      <c r="AW34" s="112" t="e">
        <f>SUM(AR34:AR36)*M34</f>
        <v>#DIV/0!</v>
      </c>
      <c r="AX34" s="112" t="e">
        <f>SUM(AS34:AS36)*M34</f>
        <v>#DIV/0!</v>
      </c>
      <c r="AZ34" s="104">
        <v>0.1</v>
      </c>
    </row>
    <row r="35" spans="1:52" ht="80" x14ac:dyDescent="0.2">
      <c r="A35" s="119"/>
      <c r="B35" s="13">
        <v>22</v>
      </c>
      <c r="C35" s="14" t="s">
        <v>18</v>
      </c>
      <c r="D35" s="15" t="s">
        <v>86</v>
      </c>
      <c r="E35" s="42" t="s">
        <v>98</v>
      </c>
      <c r="F35" s="35"/>
      <c r="G35" s="31"/>
      <c r="H35" s="31"/>
      <c r="I35" s="31"/>
      <c r="J35" s="31"/>
      <c r="K35" s="31"/>
      <c r="L35" s="63"/>
      <c r="M35" s="105"/>
      <c r="N35" s="59"/>
      <c r="O35" s="59"/>
      <c r="P35" s="59"/>
      <c r="Q35" s="59"/>
      <c r="R35" s="59"/>
      <c r="S35" s="59"/>
      <c r="T35" s="59"/>
      <c r="U35" s="59"/>
      <c r="V35" s="39" t="s">
        <v>103</v>
      </c>
      <c r="W35" s="70" t="e">
        <f t="shared" si="16"/>
        <v>#DIV/0!</v>
      </c>
      <c r="X35" s="70" t="e">
        <f t="shared" si="17"/>
        <v>#DIV/0!</v>
      </c>
      <c r="Y35" s="70" t="e">
        <f t="shared" si="18"/>
        <v>#DIV/0!</v>
      </c>
      <c r="Z35" s="70" t="e">
        <f t="shared" si="19"/>
        <v>#DIV/0!</v>
      </c>
      <c r="AA35" s="70" t="e">
        <f t="shared" si="20"/>
        <v>#DIV/0!</v>
      </c>
      <c r="AC35" s="69" t="e">
        <f t="shared" si="23"/>
        <v>#DIV/0!</v>
      </c>
      <c r="AD35" s="69" t="e">
        <f t="shared" si="23"/>
        <v>#DIV/0!</v>
      </c>
      <c r="AE35" s="69" t="e">
        <f t="shared" si="23"/>
        <v>#DIV/0!</v>
      </c>
      <c r="AF35" s="69" t="e">
        <f t="shared" si="23"/>
        <v>#DIV/0!</v>
      </c>
      <c r="AG35" s="69" t="e">
        <f t="shared" si="23"/>
        <v>#DIV/0!</v>
      </c>
      <c r="AI35" s="71" t="e">
        <f t="shared" si="22"/>
        <v>#DIV/0!</v>
      </c>
      <c r="AJ35" s="71" t="e">
        <f t="shared" si="22"/>
        <v>#DIV/0!</v>
      </c>
      <c r="AK35" s="71" t="e">
        <f t="shared" si="22"/>
        <v>#DIV/0!</v>
      </c>
      <c r="AL35" s="71" t="e">
        <f t="shared" si="22"/>
        <v>#DIV/0!</v>
      </c>
      <c r="AM35" s="71" t="e">
        <f t="shared" si="22"/>
        <v>#DIV/0!</v>
      </c>
      <c r="AO35" s="73" t="e">
        <f t="shared" si="1"/>
        <v>#DIV/0!</v>
      </c>
      <c r="AP35" s="73" t="e">
        <f t="shared" si="2"/>
        <v>#DIV/0!</v>
      </c>
      <c r="AQ35" s="73" t="e">
        <f t="shared" si="3"/>
        <v>#DIV/0!</v>
      </c>
      <c r="AR35" s="73" t="e">
        <f t="shared" si="4"/>
        <v>#DIV/0!</v>
      </c>
      <c r="AS35" s="73" t="e">
        <f t="shared" si="5"/>
        <v>#DIV/0!</v>
      </c>
      <c r="AT35" s="113"/>
      <c r="AU35" s="113"/>
      <c r="AV35" s="113"/>
      <c r="AW35" s="113"/>
      <c r="AX35" s="113"/>
      <c r="AZ35" s="105"/>
    </row>
    <row r="36" spans="1:52" ht="65" thickBot="1" x14ac:dyDescent="0.25">
      <c r="A36" s="127"/>
      <c r="B36" s="17">
        <v>23</v>
      </c>
      <c r="C36" s="18" t="s">
        <v>87</v>
      </c>
      <c r="D36" s="19" t="s">
        <v>88</v>
      </c>
      <c r="E36" s="44" t="s">
        <v>98</v>
      </c>
      <c r="F36" s="36"/>
      <c r="G36" s="32"/>
      <c r="H36" s="32"/>
      <c r="I36" s="32"/>
      <c r="J36" s="32"/>
      <c r="K36" s="32"/>
      <c r="L36" s="64"/>
      <c r="M36" s="106"/>
      <c r="N36" s="59"/>
      <c r="O36" s="59"/>
      <c r="P36" s="59"/>
      <c r="Q36" s="59"/>
      <c r="R36" s="59"/>
      <c r="S36" s="59"/>
      <c r="T36" s="59"/>
      <c r="U36" s="59"/>
      <c r="V36" s="39" t="s">
        <v>103</v>
      </c>
      <c r="W36" s="70" t="e">
        <f t="shared" si="16"/>
        <v>#DIV/0!</v>
      </c>
      <c r="X36" s="70" t="e">
        <f t="shared" si="17"/>
        <v>#DIV/0!</v>
      </c>
      <c r="Y36" s="70" t="e">
        <f t="shared" si="18"/>
        <v>#DIV/0!</v>
      </c>
      <c r="Z36" s="70" t="e">
        <f t="shared" si="19"/>
        <v>#DIV/0!</v>
      </c>
      <c r="AA36" s="70" t="e">
        <f t="shared" si="20"/>
        <v>#DIV/0!</v>
      </c>
      <c r="AC36" s="69" t="e">
        <f t="shared" si="23"/>
        <v>#DIV/0!</v>
      </c>
      <c r="AD36" s="69" t="e">
        <f t="shared" si="23"/>
        <v>#DIV/0!</v>
      </c>
      <c r="AE36" s="69" t="e">
        <f t="shared" si="23"/>
        <v>#DIV/0!</v>
      </c>
      <c r="AF36" s="69" t="e">
        <f t="shared" si="23"/>
        <v>#DIV/0!</v>
      </c>
      <c r="AG36" s="69" t="e">
        <f t="shared" si="23"/>
        <v>#DIV/0!</v>
      </c>
      <c r="AI36" s="71" t="e">
        <f t="shared" si="22"/>
        <v>#DIV/0!</v>
      </c>
      <c r="AJ36" s="71" t="e">
        <f t="shared" si="22"/>
        <v>#DIV/0!</v>
      </c>
      <c r="AK36" s="71" t="e">
        <f t="shared" si="22"/>
        <v>#DIV/0!</v>
      </c>
      <c r="AL36" s="71" t="e">
        <f t="shared" si="22"/>
        <v>#DIV/0!</v>
      </c>
      <c r="AM36" s="71" t="e">
        <f t="shared" si="22"/>
        <v>#DIV/0!</v>
      </c>
      <c r="AO36" s="73" t="e">
        <f t="shared" si="1"/>
        <v>#DIV/0!</v>
      </c>
      <c r="AP36" s="73" t="e">
        <f t="shared" si="2"/>
        <v>#DIV/0!</v>
      </c>
      <c r="AQ36" s="73" t="e">
        <f t="shared" si="3"/>
        <v>#DIV/0!</v>
      </c>
      <c r="AR36" s="73" t="e">
        <f t="shared" si="4"/>
        <v>#DIV/0!</v>
      </c>
      <c r="AS36" s="73" t="e">
        <f t="shared" si="5"/>
        <v>#DIV/0!</v>
      </c>
      <c r="AT36" s="114"/>
      <c r="AU36" s="114"/>
      <c r="AV36" s="114"/>
      <c r="AW36" s="114"/>
      <c r="AX36" s="114"/>
      <c r="AZ36" s="106"/>
    </row>
    <row r="37" spans="1:52" ht="17" thickTop="1" x14ac:dyDescent="0.2">
      <c r="A37" s="118" t="s">
        <v>45</v>
      </c>
      <c r="B37" s="10">
        <v>24</v>
      </c>
      <c r="C37" s="11" t="s">
        <v>28</v>
      </c>
      <c r="D37" s="24" t="s">
        <v>71</v>
      </c>
      <c r="E37" s="48" t="s">
        <v>96</v>
      </c>
      <c r="F37" s="34"/>
      <c r="G37" s="30"/>
      <c r="H37" s="30"/>
      <c r="I37" s="30"/>
      <c r="J37" s="30"/>
      <c r="K37" s="30"/>
      <c r="L37" s="62"/>
      <c r="M37" s="104"/>
      <c r="N37" s="86"/>
      <c r="O37" s="86"/>
      <c r="P37" s="86"/>
      <c r="Q37" s="86"/>
      <c r="R37" s="86"/>
      <c r="S37" s="86"/>
      <c r="T37" s="86"/>
      <c r="U37" s="59"/>
      <c r="V37" s="39" t="s">
        <v>104</v>
      </c>
      <c r="W37" s="70" t="e">
        <f t="shared" si="16"/>
        <v>#DIV/0!</v>
      </c>
      <c r="X37" s="70" t="e">
        <f t="shared" si="17"/>
        <v>#DIV/0!</v>
      </c>
      <c r="Y37" s="70" t="e">
        <f t="shared" si="18"/>
        <v>#DIV/0!</v>
      </c>
      <c r="Z37" s="70" t="e">
        <f t="shared" si="19"/>
        <v>#DIV/0!</v>
      </c>
      <c r="AA37" s="70" t="e">
        <f t="shared" si="20"/>
        <v>#DIV/0!</v>
      </c>
      <c r="AC37" s="69" t="e">
        <f>IF(W37&lt;1,W37,100%)</f>
        <v>#DIV/0!</v>
      </c>
      <c r="AD37" s="69" t="e">
        <f t="shared" ref="AD37:AG39" si="24">IF(X37&lt;1,X37,100%)</f>
        <v>#DIV/0!</v>
      </c>
      <c r="AE37" s="69" t="e">
        <f t="shared" si="24"/>
        <v>#DIV/0!</v>
      </c>
      <c r="AF37" s="69" t="e">
        <f t="shared" si="24"/>
        <v>#DIV/0!</v>
      </c>
      <c r="AG37" s="69" t="e">
        <f t="shared" si="24"/>
        <v>#DIV/0!</v>
      </c>
      <c r="AI37" s="80" t="e">
        <f t="shared" si="22"/>
        <v>#DIV/0!</v>
      </c>
      <c r="AJ37" s="80" t="e">
        <f t="shared" si="22"/>
        <v>#DIV/0!</v>
      </c>
      <c r="AK37" s="80" t="e">
        <f t="shared" si="22"/>
        <v>#DIV/0!</v>
      </c>
      <c r="AL37" s="80" t="e">
        <f t="shared" si="22"/>
        <v>#DIV/0!</v>
      </c>
      <c r="AM37" s="80" t="e">
        <f t="shared" si="22"/>
        <v>#DIV/0!</v>
      </c>
      <c r="AN37" s="79"/>
      <c r="AO37" s="81" t="e">
        <f t="shared" si="1"/>
        <v>#DIV/0!</v>
      </c>
      <c r="AP37" s="81" t="e">
        <f t="shared" si="2"/>
        <v>#DIV/0!</v>
      </c>
      <c r="AQ37" s="81" t="e">
        <f t="shared" si="3"/>
        <v>#DIV/0!</v>
      </c>
      <c r="AR37" s="81" t="e">
        <f t="shared" si="4"/>
        <v>#DIV/0!</v>
      </c>
      <c r="AS37" s="81" t="e">
        <f t="shared" si="5"/>
        <v>#DIV/0!</v>
      </c>
      <c r="AT37" s="112" t="e">
        <f>SUM(AO37:AO40)*M37</f>
        <v>#DIV/0!</v>
      </c>
      <c r="AU37" s="112" t="e">
        <f>SUM(AP37:AP40)*M37</f>
        <v>#DIV/0!</v>
      </c>
      <c r="AV37" s="112" t="e">
        <f>SUM(AQ37:AQ40)*M37</f>
        <v>#DIV/0!</v>
      </c>
      <c r="AW37" s="112" t="e">
        <f>SUM(AR37:AR40)*M37</f>
        <v>#DIV/0!</v>
      </c>
      <c r="AX37" s="112" t="e">
        <f>SUM(AS37:AS40)*M37</f>
        <v>#DIV/0!</v>
      </c>
      <c r="AZ37" s="104">
        <v>0.05</v>
      </c>
    </row>
    <row r="38" spans="1:52" ht="48" x14ac:dyDescent="0.2">
      <c r="A38" s="119"/>
      <c r="B38" s="13">
        <v>25</v>
      </c>
      <c r="C38" s="14" t="s">
        <v>29</v>
      </c>
      <c r="D38" s="15" t="s">
        <v>92</v>
      </c>
      <c r="E38" s="42" t="s">
        <v>99</v>
      </c>
      <c r="F38" s="35"/>
      <c r="G38" s="31"/>
      <c r="H38" s="31"/>
      <c r="I38" s="31"/>
      <c r="J38" s="31"/>
      <c r="K38" s="31"/>
      <c r="L38" s="63"/>
      <c r="M38" s="105"/>
      <c r="N38" s="59"/>
      <c r="O38" s="59"/>
      <c r="P38" s="59"/>
      <c r="Q38" s="59"/>
      <c r="R38" s="59"/>
      <c r="S38" s="59"/>
      <c r="T38" s="59"/>
      <c r="U38" s="59"/>
      <c r="V38" s="39" t="s">
        <v>104</v>
      </c>
      <c r="W38" s="70" t="e">
        <f t="shared" si="16"/>
        <v>#DIV/0!</v>
      </c>
      <c r="X38" s="70" t="e">
        <f t="shared" si="17"/>
        <v>#DIV/0!</v>
      </c>
      <c r="Y38" s="70" t="e">
        <f t="shared" si="18"/>
        <v>#DIV/0!</v>
      </c>
      <c r="Z38" s="70" t="e">
        <f t="shared" si="19"/>
        <v>#DIV/0!</v>
      </c>
      <c r="AA38" s="70" t="e">
        <f t="shared" si="20"/>
        <v>#DIV/0!</v>
      </c>
      <c r="AC38" s="69" t="e">
        <f>IF(W38&lt;1,W38,100%)</f>
        <v>#DIV/0!</v>
      </c>
      <c r="AD38" s="69" t="e">
        <f t="shared" si="24"/>
        <v>#DIV/0!</v>
      </c>
      <c r="AE38" s="69" t="e">
        <f t="shared" si="24"/>
        <v>#DIV/0!</v>
      </c>
      <c r="AF38" s="69" t="e">
        <f t="shared" si="24"/>
        <v>#DIV/0!</v>
      </c>
      <c r="AG38" s="69" t="e">
        <f t="shared" si="24"/>
        <v>#DIV/0!</v>
      </c>
      <c r="AI38" s="80" t="e">
        <f t="shared" si="22"/>
        <v>#DIV/0!</v>
      </c>
      <c r="AJ38" s="80" t="e">
        <f t="shared" si="22"/>
        <v>#DIV/0!</v>
      </c>
      <c r="AK38" s="80" t="e">
        <f t="shared" si="22"/>
        <v>#DIV/0!</v>
      </c>
      <c r="AL38" s="80" t="e">
        <f t="shared" si="22"/>
        <v>#DIV/0!</v>
      </c>
      <c r="AM38" s="80" t="e">
        <f t="shared" si="22"/>
        <v>#DIV/0!</v>
      </c>
      <c r="AN38" s="79"/>
      <c r="AO38" s="81" t="e">
        <f t="shared" si="1"/>
        <v>#DIV/0!</v>
      </c>
      <c r="AP38" s="81" t="e">
        <f t="shared" si="2"/>
        <v>#DIV/0!</v>
      </c>
      <c r="AQ38" s="81" t="e">
        <f t="shared" si="3"/>
        <v>#DIV/0!</v>
      </c>
      <c r="AR38" s="81" t="e">
        <f t="shared" si="4"/>
        <v>#DIV/0!</v>
      </c>
      <c r="AS38" s="81" t="e">
        <f t="shared" si="5"/>
        <v>#DIV/0!</v>
      </c>
      <c r="AT38" s="113"/>
      <c r="AU38" s="113"/>
      <c r="AV38" s="113"/>
      <c r="AW38" s="113"/>
      <c r="AX38" s="113"/>
      <c r="AZ38" s="105"/>
    </row>
    <row r="39" spans="1:52" x14ac:dyDescent="0.2">
      <c r="A39" s="119"/>
      <c r="B39" s="13">
        <v>26</v>
      </c>
      <c r="C39" s="14" t="s">
        <v>30</v>
      </c>
      <c r="D39" s="22" t="s">
        <v>72</v>
      </c>
      <c r="E39" s="49" t="s">
        <v>101</v>
      </c>
      <c r="F39" s="35"/>
      <c r="G39" s="31"/>
      <c r="H39" s="31"/>
      <c r="I39" s="31"/>
      <c r="J39" s="31"/>
      <c r="K39" s="31"/>
      <c r="L39" s="63"/>
      <c r="M39" s="105"/>
      <c r="N39" s="59"/>
      <c r="O39" s="59"/>
      <c r="P39" s="59"/>
      <c r="Q39" s="59"/>
      <c r="R39" s="59"/>
      <c r="S39" s="59"/>
      <c r="T39" s="59"/>
      <c r="U39" s="59"/>
      <c r="V39" s="39" t="s">
        <v>104</v>
      </c>
      <c r="W39" s="70" t="e">
        <f t="shared" si="16"/>
        <v>#DIV/0!</v>
      </c>
      <c r="X39" s="70" t="e">
        <f t="shared" si="17"/>
        <v>#DIV/0!</v>
      </c>
      <c r="Y39" s="70" t="e">
        <f t="shared" si="18"/>
        <v>#DIV/0!</v>
      </c>
      <c r="Z39" s="70" t="e">
        <f t="shared" si="19"/>
        <v>#DIV/0!</v>
      </c>
      <c r="AA39" s="70" t="e">
        <f t="shared" si="20"/>
        <v>#DIV/0!</v>
      </c>
      <c r="AC39" s="69" t="e">
        <f>IF(W39&lt;1,W39,100%)</f>
        <v>#DIV/0!</v>
      </c>
      <c r="AD39" s="69" t="e">
        <f t="shared" si="24"/>
        <v>#DIV/0!</v>
      </c>
      <c r="AE39" s="69" t="e">
        <f t="shared" si="24"/>
        <v>#DIV/0!</v>
      </c>
      <c r="AF39" s="69" t="e">
        <f t="shared" si="24"/>
        <v>#DIV/0!</v>
      </c>
      <c r="AG39" s="69" t="e">
        <f t="shared" si="24"/>
        <v>#DIV/0!</v>
      </c>
      <c r="AI39" s="80" t="e">
        <f t="shared" si="22"/>
        <v>#DIV/0!</v>
      </c>
      <c r="AJ39" s="80" t="e">
        <f t="shared" si="22"/>
        <v>#DIV/0!</v>
      </c>
      <c r="AK39" s="80" t="e">
        <f t="shared" si="22"/>
        <v>#DIV/0!</v>
      </c>
      <c r="AL39" s="80" t="e">
        <f t="shared" si="22"/>
        <v>#DIV/0!</v>
      </c>
      <c r="AM39" s="80" t="e">
        <f t="shared" si="22"/>
        <v>#DIV/0!</v>
      </c>
      <c r="AN39" s="79"/>
      <c r="AO39" s="81" t="e">
        <f t="shared" si="1"/>
        <v>#DIV/0!</v>
      </c>
      <c r="AP39" s="81" t="e">
        <f t="shared" si="2"/>
        <v>#DIV/0!</v>
      </c>
      <c r="AQ39" s="81" t="e">
        <f t="shared" si="3"/>
        <v>#DIV/0!</v>
      </c>
      <c r="AR39" s="81" t="e">
        <f t="shared" si="4"/>
        <v>#DIV/0!</v>
      </c>
      <c r="AS39" s="81" t="e">
        <f t="shared" si="5"/>
        <v>#DIV/0!</v>
      </c>
      <c r="AT39" s="113"/>
      <c r="AU39" s="113"/>
      <c r="AV39" s="113"/>
      <c r="AW39" s="113"/>
      <c r="AX39" s="113"/>
      <c r="AZ39" s="105"/>
    </row>
    <row r="40" spans="1:52" ht="17" thickBot="1" x14ac:dyDescent="0.25">
      <c r="A40" s="127"/>
      <c r="B40" s="17">
        <v>27</v>
      </c>
      <c r="C40" s="18" t="s">
        <v>73</v>
      </c>
      <c r="D40" s="23" t="s">
        <v>74</v>
      </c>
      <c r="E40" s="50" t="s">
        <v>100</v>
      </c>
      <c r="F40" s="36"/>
      <c r="G40" s="32"/>
      <c r="H40" s="32"/>
      <c r="I40" s="32"/>
      <c r="J40" s="32"/>
      <c r="K40" s="32"/>
      <c r="L40" s="64"/>
      <c r="M40" s="106"/>
      <c r="N40" s="59"/>
      <c r="O40" s="59"/>
      <c r="P40" s="59"/>
      <c r="Q40" s="59"/>
      <c r="R40" s="59"/>
      <c r="S40" s="59"/>
      <c r="T40" s="59"/>
      <c r="U40" s="59"/>
      <c r="V40" s="39" t="s">
        <v>103</v>
      </c>
      <c r="W40" s="70" t="e">
        <f t="shared" si="16"/>
        <v>#DIV/0!</v>
      </c>
      <c r="X40" s="70" t="e">
        <f t="shared" si="17"/>
        <v>#DIV/0!</v>
      </c>
      <c r="Y40" s="70" t="e">
        <f t="shared" si="18"/>
        <v>#DIV/0!</v>
      </c>
      <c r="Z40" s="70" t="e">
        <f t="shared" si="19"/>
        <v>#DIV/0!</v>
      </c>
      <c r="AA40" s="70" t="e">
        <f t="shared" si="20"/>
        <v>#DIV/0!</v>
      </c>
      <c r="AC40" s="69" t="e">
        <f>IF(W40&gt;1,1-(W40-1),W40)</f>
        <v>#DIV/0!</v>
      </c>
      <c r="AD40" s="69" t="e">
        <f>IF(X40&gt;1,1-(X40-1),X40)</f>
        <v>#DIV/0!</v>
      </c>
      <c r="AE40" s="69" t="e">
        <f>IF(Y40&gt;1,1-(Y40-1),Y40)</f>
        <v>#DIV/0!</v>
      </c>
      <c r="AF40" s="69" t="e">
        <f>IF(Z40&gt;1,1-(Z40-1),Z40)</f>
        <v>#DIV/0!</v>
      </c>
      <c r="AG40" s="69" t="e">
        <f>IF(AA40&gt;1,1-(AA40-1),AA40)</f>
        <v>#DIV/0!</v>
      </c>
      <c r="AI40" s="80" t="e">
        <f t="shared" si="22"/>
        <v>#DIV/0!</v>
      </c>
      <c r="AJ40" s="80" t="e">
        <f t="shared" si="22"/>
        <v>#DIV/0!</v>
      </c>
      <c r="AK40" s="80" t="e">
        <f t="shared" si="22"/>
        <v>#DIV/0!</v>
      </c>
      <c r="AL40" s="80" t="e">
        <f t="shared" si="22"/>
        <v>#DIV/0!</v>
      </c>
      <c r="AM40" s="80" t="e">
        <f t="shared" si="22"/>
        <v>#DIV/0!</v>
      </c>
      <c r="AN40" s="79"/>
      <c r="AO40" s="81" t="e">
        <f t="shared" si="1"/>
        <v>#DIV/0!</v>
      </c>
      <c r="AP40" s="81" t="e">
        <f t="shared" si="2"/>
        <v>#DIV/0!</v>
      </c>
      <c r="AQ40" s="81" t="e">
        <f t="shared" si="3"/>
        <v>#DIV/0!</v>
      </c>
      <c r="AR40" s="81" t="e">
        <f t="shared" si="4"/>
        <v>#DIV/0!</v>
      </c>
      <c r="AS40" s="81" t="e">
        <f t="shared" si="5"/>
        <v>#DIV/0!</v>
      </c>
      <c r="AT40" s="114"/>
      <c r="AU40" s="114"/>
      <c r="AV40" s="114"/>
      <c r="AW40" s="114"/>
      <c r="AX40" s="114"/>
      <c r="AZ40" s="106"/>
    </row>
    <row r="41" spans="1:52" ht="17" thickTop="1" x14ac:dyDescent="0.2">
      <c r="A41" s="121" t="s">
        <v>33</v>
      </c>
      <c r="B41" s="10">
        <v>28</v>
      </c>
      <c r="C41" s="25" t="s">
        <v>34</v>
      </c>
      <c r="D41" s="24" t="s">
        <v>75</v>
      </c>
      <c r="E41" s="48" t="s">
        <v>96</v>
      </c>
      <c r="F41" s="34"/>
      <c r="G41" s="30"/>
      <c r="H41" s="30"/>
      <c r="I41" s="30"/>
      <c r="J41" s="30"/>
      <c r="K41" s="30"/>
      <c r="L41" s="62"/>
      <c r="M41" s="104"/>
      <c r="N41" s="86"/>
      <c r="O41" s="86"/>
      <c r="P41" s="86"/>
      <c r="Q41" s="86"/>
      <c r="R41" s="86"/>
      <c r="S41" s="86"/>
      <c r="T41" s="86"/>
      <c r="U41" s="59"/>
      <c r="V41" s="39" t="s">
        <v>104</v>
      </c>
      <c r="W41" s="70" t="e">
        <f t="shared" si="16"/>
        <v>#DIV/0!</v>
      </c>
      <c r="X41" s="70" t="e">
        <f t="shared" si="17"/>
        <v>#DIV/0!</v>
      </c>
      <c r="Y41" s="70" t="e">
        <f t="shared" si="18"/>
        <v>#DIV/0!</v>
      </c>
      <c r="Z41" s="70" t="e">
        <f t="shared" si="19"/>
        <v>#DIV/0!</v>
      </c>
      <c r="AA41" s="70" t="e">
        <f t="shared" si="20"/>
        <v>#DIV/0!</v>
      </c>
      <c r="AC41" s="69" t="e">
        <f>IF(W41&lt;1,W41,100%)</f>
        <v>#DIV/0!</v>
      </c>
      <c r="AD41" s="69" t="e">
        <f t="shared" ref="AD41:AG41" si="25">IF(X41&lt;1,X41,100%)</f>
        <v>#DIV/0!</v>
      </c>
      <c r="AE41" s="69" t="e">
        <f t="shared" si="25"/>
        <v>#DIV/0!</v>
      </c>
      <c r="AF41" s="69" t="e">
        <f t="shared" si="25"/>
        <v>#DIV/0!</v>
      </c>
      <c r="AG41" s="69" t="e">
        <f t="shared" si="25"/>
        <v>#DIV/0!</v>
      </c>
      <c r="AI41" s="71" t="e">
        <f>IF(AC41&lt;0,0%,AC41)</f>
        <v>#DIV/0!</v>
      </c>
      <c r="AJ41" s="71" t="e">
        <f t="shared" si="22"/>
        <v>#DIV/0!</v>
      </c>
      <c r="AK41" s="71" t="e">
        <f t="shared" si="22"/>
        <v>#DIV/0!</v>
      </c>
      <c r="AL41" s="71" t="e">
        <f t="shared" si="22"/>
        <v>#DIV/0!</v>
      </c>
      <c r="AM41" s="71" t="e">
        <f t="shared" si="22"/>
        <v>#DIV/0!</v>
      </c>
      <c r="AO41" s="73" t="e">
        <f t="shared" si="1"/>
        <v>#DIV/0!</v>
      </c>
      <c r="AP41" s="73" t="e">
        <f t="shared" si="2"/>
        <v>#DIV/0!</v>
      </c>
      <c r="AQ41" s="73" t="e">
        <f t="shared" si="3"/>
        <v>#DIV/0!</v>
      </c>
      <c r="AR41" s="73" t="e">
        <f t="shared" si="4"/>
        <v>#DIV/0!</v>
      </c>
      <c r="AS41" s="73" t="e">
        <f t="shared" si="5"/>
        <v>#DIV/0!</v>
      </c>
      <c r="AT41" s="115" t="e">
        <f>SUM(AO41:AO43)*M41</f>
        <v>#DIV/0!</v>
      </c>
      <c r="AU41" s="112" t="e">
        <f>SUM(AP41:AP43)*M41</f>
        <v>#DIV/0!</v>
      </c>
      <c r="AV41" s="112" t="e">
        <f>SUM(AQ41:AQ43)*M41</f>
        <v>#DIV/0!</v>
      </c>
      <c r="AW41" s="112" t="e">
        <f>SUM(AR41:AR43)*M41</f>
        <v>#DIV/0!</v>
      </c>
      <c r="AX41" s="112" t="e">
        <f>SUM(AS41:AS43)*M41</f>
        <v>#DIV/0!</v>
      </c>
      <c r="AZ41" s="104">
        <v>0.05</v>
      </c>
    </row>
    <row r="42" spans="1:52" x14ac:dyDescent="0.2">
      <c r="A42" s="122"/>
      <c r="B42" s="13">
        <v>29</v>
      </c>
      <c r="C42" s="26" t="s">
        <v>35</v>
      </c>
      <c r="D42" s="22" t="s">
        <v>76</v>
      </c>
      <c r="E42" s="49" t="s">
        <v>96</v>
      </c>
      <c r="F42" s="35"/>
      <c r="G42" s="31"/>
      <c r="H42" s="31"/>
      <c r="I42" s="31"/>
      <c r="J42" s="31"/>
      <c r="K42" s="31"/>
      <c r="L42" s="63"/>
      <c r="M42" s="105"/>
      <c r="N42" s="59"/>
      <c r="O42" s="59"/>
      <c r="P42" s="59"/>
      <c r="Q42" s="59"/>
      <c r="R42" s="59"/>
      <c r="S42" s="59"/>
      <c r="T42" s="59"/>
      <c r="U42" s="59"/>
      <c r="V42" s="87" t="s">
        <v>106</v>
      </c>
      <c r="W42" s="88" t="e">
        <f t="shared" si="16"/>
        <v>#DIV/0!</v>
      </c>
      <c r="X42" s="88" t="e">
        <f t="shared" si="17"/>
        <v>#DIV/0!</v>
      </c>
      <c r="Y42" s="88" t="e">
        <f t="shared" si="18"/>
        <v>#DIV/0!</v>
      </c>
      <c r="Z42" s="88" t="e">
        <f t="shared" si="19"/>
        <v>#DIV/0!</v>
      </c>
      <c r="AA42" s="88" t="e">
        <f t="shared" si="20"/>
        <v>#DIV/0!</v>
      </c>
      <c r="AB42" s="89"/>
      <c r="AC42" s="69">
        <f>IF(OR(G42&lt;F42,G42=F42),100%,1-(G42/F42))</f>
        <v>1</v>
      </c>
      <c r="AD42" s="69">
        <f>IF(OR(H42&lt;F42,H42=F42),100%,1-(H42/F42))</f>
        <v>1</v>
      </c>
      <c r="AE42" s="69">
        <f>IF(OR(I42&lt;F42,I42=F42),100%,1-(I42/F42))</f>
        <v>1</v>
      </c>
      <c r="AF42" s="69">
        <f>IF(OR(J42&lt;F42,J42=F42),100%,1-(J42/F42))</f>
        <v>1</v>
      </c>
      <c r="AG42" s="69">
        <f>IF(OR(K42&lt;F42,K42=F42),100%,1-(K42/F42))</f>
        <v>1</v>
      </c>
      <c r="AI42" s="71">
        <f t="shared" ref="AI42:AI48" si="26">IF(AC42&lt;0,0%,AC42)</f>
        <v>1</v>
      </c>
      <c r="AJ42" s="71">
        <f t="shared" si="22"/>
        <v>1</v>
      </c>
      <c r="AK42" s="71">
        <f t="shared" si="22"/>
        <v>1</v>
      </c>
      <c r="AL42" s="71">
        <f t="shared" si="22"/>
        <v>1</v>
      </c>
      <c r="AM42" s="71">
        <f t="shared" si="22"/>
        <v>1</v>
      </c>
      <c r="AO42" s="73">
        <f t="shared" si="1"/>
        <v>0</v>
      </c>
      <c r="AP42" s="73">
        <f t="shared" si="2"/>
        <v>0</v>
      </c>
      <c r="AQ42" s="73">
        <f t="shared" si="3"/>
        <v>0</v>
      </c>
      <c r="AR42" s="73">
        <f t="shared" si="4"/>
        <v>0</v>
      </c>
      <c r="AS42" s="73">
        <f t="shared" si="5"/>
        <v>0</v>
      </c>
      <c r="AT42" s="116"/>
      <c r="AU42" s="113"/>
      <c r="AV42" s="113"/>
      <c r="AW42" s="113"/>
      <c r="AX42" s="113"/>
      <c r="AZ42" s="105"/>
    </row>
    <row r="43" spans="1:52" ht="49" thickBot="1" x14ac:dyDescent="0.25">
      <c r="A43" s="123"/>
      <c r="B43" s="17">
        <v>30</v>
      </c>
      <c r="C43" s="56" t="s">
        <v>36</v>
      </c>
      <c r="D43" s="19" t="s">
        <v>77</v>
      </c>
      <c r="E43" s="44" t="s">
        <v>96</v>
      </c>
      <c r="F43" s="36"/>
      <c r="G43" s="55"/>
      <c r="H43" s="55"/>
      <c r="I43" s="55"/>
      <c r="J43" s="55"/>
      <c r="K43" s="55"/>
      <c r="L43" s="67"/>
      <c r="M43" s="106"/>
      <c r="N43" s="59"/>
      <c r="O43" s="59"/>
      <c r="P43" s="59"/>
      <c r="Q43" s="59"/>
      <c r="R43" s="59"/>
      <c r="S43" s="59"/>
      <c r="T43" s="59"/>
      <c r="U43" s="59"/>
      <c r="V43" s="87" t="s">
        <v>106</v>
      </c>
      <c r="W43" s="88" t="e">
        <f t="shared" si="16"/>
        <v>#DIV/0!</v>
      </c>
      <c r="X43" s="88" t="e">
        <f t="shared" si="17"/>
        <v>#DIV/0!</v>
      </c>
      <c r="Y43" s="88" t="e">
        <f t="shared" si="18"/>
        <v>#DIV/0!</v>
      </c>
      <c r="Z43" s="88" t="e">
        <f t="shared" si="19"/>
        <v>#DIV/0!</v>
      </c>
      <c r="AA43" s="88" t="e">
        <f t="shared" si="20"/>
        <v>#DIV/0!</v>
      </c>
      <c r="AC43" s="69">
        <f>IF(OR(G43&lt;F43,G43=F43),100%,1-(G43/F43))</f>
        <v>1</v>
      </c>
      <c r="AD43" s="69">
        <f>IF(OR(H43&lt;F43,H43=F43),100%,1-(H43/F43))</f>
        <v>1</v>
      </c>
      <c r="AE43" s="69">
        <f>IF(OR(I43&lt;F43,I43=F43),100%,1-(I43/F43))</f>
        <v>1</v>
      </c>
      <c r="AF43" s="69">
        <f>IF(OR(J43&lt;F43,J43=F43),100%,1-(J43/F43))</f>
        <v>1</v>
      </c>
      <c r="AG43" s="69">
        <f>IF(OR(K43&lt;F43,K43=F43),100%,1-(K43/F43))</f>
        <v>1</v>
      </c>
      <c r="AI43" s="71">
        <f t="shared" si="26"/>
        <v>1</v>
      </c>
      <c r="AJ43" s="71">
        <f t="shared" si="22"/>
        <v>1</v>
      </c>
      <c r="AK43" s="71">
        <f t="shared" si="22"/>
        <v>1</v>
      </c>
      <c r="AL43" s="71">
        <f t="shared" si="22"/>
        <v>1</v>
      </c>
      <c r="AM43" s="71">
        <f t="shared" si="22"/>
        <v>1</v>
      </c>
      <c r="AO43" s="73">
        <f t="shared" si="1"/>
        <v>0</v>
      </c>
      <c r="AP43" s="73">
        <f t="shared" si="2"/>
        <v>0</v>
      </c>
      <c r="AQ43" s="73">
        <f t="shared" si="3"/>
        <v>0</v>
      </c>
      <c r="AR43" s="73">
        <f t="shared" si="4"/>
        <v>0</v>
      </c>
      <c r="AS43" s="73">
        <f t="shared" si="5"/>
        <v>0</v>
      </c>
      <c r="AT43" s="117"/>
      <c r="AU43" s="114"/>
      <c r="AV43" s="114"/>
      <c r="AW43" s="114"/>
      <c r="AX43" s="114"/>
      <c r="AZ43" s="106"/>
    </row>
    <row r="44" spans="1:52" ht="65" thickTop="1" x14ac:dyDescent="0.2">
      <c r="A44" s="118" t="s">
        <v>19</v>
      </c>
      <c r="B44" s="10">
        <v>31</v>
      </c>
      <c r="C44" s="11" t="s">
        <v>20</v>
      </c>
      <c r="D44" s="12" t="s">
        <v>78</v>
      </c>
      <c r="E44" s="41" t="s">
        <v>131</v>
      </c>
      <c r="F44" s="34"/>
      <c r="G44" s="30"/>
      <c r="H44" s="30"/>
      <c r="I44" s="30"/>
      <c r="J44" s="30"/>
      <c r="K44" s="30"/>
      <c r="L44" s="62"/>
      <c r="M44" s="104"/>
      <c r="N44" s="86"/>
      <c r="O44" s="86"/>
      <c r="P44" s="86"/>
      <c r="Q44" s="86"/>
      <c r="R44" s="86"/>
      <c r="S44" s="86"/>
      <c r="T44" s="86"/>
      <c r="U44" s="74"/>
      <c r="V44" s="75" t="s">
        <v>104</v>
      </c>
      <c r="W44" s="76" t="e">
        <f t="shared" si="16"/>
        <v>#DIV/0!</v>
      </c>
      <c r="X44" s="76" t="e">
        <f t="shared" si="17"/>
        <v>#DIV/0!</v>
      </c>
      <c r="Y44" s="76" t="e">
        <f t="shared" si="18"/>
        <v>#DIV/0!</v>
      </c>
      <c r="Z44" s="76" t="e">
        <f t="shared" si="19"/>
        <v>#DIV/0!</v>
      </c>
      <c r="AA44" s="76" t="e">
        <f t="shared" si="20"/>
        <v>#DIV/0!</v>
      </c>
      <c r="AB44" s="77"/>
      <c r="AC44" s="78" t="e">
        <f>IF(W44&lt;1,W44,100%)</f>
        <v>#DIV/0!</v>
      </c>
      <c r="AD44" s="78" t="e">
        <f t="shared" ref="AD44:AG46" si="27">IF(X44&lt;1,X44,100%)</f>
        <v>#DIV/0!</v>
      </c>
      <c r="AE44" s="78" t="e">
        <f t="shared" si="27"/>
        <v>#DIV/0!</v>
      </c>
      <c r="AF44" s="78" t="e">
        <f t="shared" si="27"/>
        <v>#DIV/0!</v>
      </c>
      <c r="AG44" s="78" t="e">
        <f t="shared" si="27"/>
        <v>#DIV/0!</v>
      </c>
      <c r="AH44" s="79"/>
      <c r="AI44" s="80" t="e">
        <f t="shared" si="26"/>
        <v>#DIV/0!</v>
      </c>
      <c r="AJ44" s="80" t="e">
        <f t="shared" si="22"/>
        <v>#DIV/0!</v>
      </c>
      <c r="AK44" s="80" t="e">
        <f t="shared" si="22"/>
        <v>#DIV/0!</v>
      </c>
      <c r="AL44" s="80" t="e">
        <f t="shared" si="22"/>
        <v>#DIV/0!</v>
      </c>
      <c r="AM44" s="80" t="e">
        <f t="shared" si="22"/>
        <v>#DIV/0!</v>
      </c>
      <c r="AN44" s="79"/>
      <c r="AO44" s="81" t="e">
        <f t="shared" si="1"/>
        <v>#DIV/0!</v>
      </c>
      <c r="AP44" s="81" t="e">
        <f t="shared" si="2"/>
        <v>#DIV/0!</v>
      </c>
      <c r="AQ44" s="81" t="e">
        <f t="shared" si="3"/>
        <v>#DIV/0!</v>
      </c>
      <c r="AR44" s="81" t="e">
        <f t="shared" si="4"/>
        <v>#DIV/0!</v>
      </c>
      <c r="AS44" s="81" t="e">
        <f t="shared" si="5"/>
        <v>#DIV/0!</v>
      </c>
      <c r="AT44" s="112" t="e">
        <f>SUM(AO44:AO47)*M44</f>
        <v>#DIV/0!</v>
      </c>
      <c r="AU44" s="112" t="e">
        <f>SUM(AP44:AP47)*M44</f>
        <v>#DIV/0!</v>
      </c>
      <c r="AV44" s="112" t="e">
        <f>SUM(AQ44:AQ47)*M44</f>
        <v>#DIV/0!</v>
      </c>
      <c r="AW44" s="112" t="e">
        <f>SUM(AR44:AR47)*M44</f>
        <v>#DIV/0!</v>
      </c>
      <c r="AX44" s="112" t="e">
        <f>SUM(AS44:AS47)*M44</f>
        <v>#DIV/0!</v>
      </c>
      <c r="AZ44" s="104">
        <v>0.05</v>
      </c>
    </row>
    <row r="45" spans="1:52" ht="32" x14ac:dyDescent="0.2">
      <c r="A45" s="119"/>
      <c r="B45" s="13">
        <v>32</v>
      </c>
      <c r="C45" s="14" t="s">
        <v>21</v>
      </c>
      <c r="D45" s="15" t="s">
        <v>79</v>
      </c>
      <c r="E45" s="42" t="s">
        <v>131</v>
      </c>
      <c r="F45" s="35"/>
      <c r="G45" s="31"/>
      <c r="H45" s="31"/>
      <c r="I45" s="31"/>
      <c r="J45" s="31"/>
      <c r="K45" s="31"/>
      <c r="L45" s="63"/>
      <c r="M45" s="105"/>
      <c r="N45" s="59"/>
      <c r="O45" s="59"/>
      <c r="P45" s="59"/>
      <c r="Q45" s="59"/>
      <c r="R45" s="59"/>
      <c r="S45" s="59"/>
      <c r="T45" s="59"/>
      <c r="U45" s="74"/>
      <c r="V45" s="75" t="s">
        <v>104</v>
      </c>
      <c r="W45" s="76" t="e">
        <f t="shared" si="16"/>
        <v>#DIV/0!</v>
      </c>
      <c r="X45" s="76" t="e">
        <f t="shared" si="17"/>
        <v>#DIV/0!</v>
      </c>
      <c r="Y45" s="76" t="e">
        <f t="shared" si="18"/>
        <v>#DIV/0!</v>
      </c>
      <c r="Z45" s="76" t="e">
        <f t="shared" si="19"/>
        <v>#DIV/0!</v>
      </c>
      <c r="AA45" s="76" t="e">
        <f t="shared" si="20"/>
        <v>#DIV/0!</v>
      </c>
      <c r="AB45" s="77"/>
      <c r="AC45" s="78" t="e">
        <f>IF(W45&lt;1,W45,100%)</f>
        <v>#DIV/0!</v>
      </c>
      <c r="AD45" s="78" t="e">
        <f t="shared" si="27"/>
        <v>#DIV/0!</v>
      </c>
      <c r="AE45" s="78" t="e">
        <f t="shared" si="27"/>
        <v>#DIV/0!</v>
      </c>
      <c r="AF45" s="78" t="e">
        <f t="shared" si="27"/>
        <v>#DIV/0!</v>
      </c>
      <c r="AG45" s="78" t="e">
        <f t="shared" si="27"/>
        <v>#DIV/0!</v>
      </c>
      <c r="AH45" s="79"/>
      <c r="AI45" s="80" t="e">
        <f t="shared" si="26"/>
        <v>#DIV/0!</v>
      </c>
      <c r="AJ45" s="80" t="e">
        <f t="shared" si="22"/>
        <v>#DIV/0!</v>
      </c>
      <c r="AK45" s="80" t="e">
        <f t="shared" si="22"/>
        <v>#DIV/0!</v>
      </c>
      <c r="AL45" s="80" t="e">
        <f t="shared" si="22"/>
        <v>#DIV/0!</v>
      </c>
      <c r="AM45" s="80" t="e">
        <f t="shared" si="22"/>
        <v>#DIV/0!</v>
      </c>
      <c r="AN45" s="79"/>
      <c r="AO45" s="81" t="e">
        <f t="shared" si="1"/>
        <v>#DIV/0!</v>
      </c>
      <c r="AP45" s="81" t="e">
        <f t="shared" si="2"/>
        <v>#DIV/0!</v>
      </c>
      <c r="AQ45" s="81" t="e">
        <f t="shared" si="3"/>
        <v>#DIV/0!</v>
      </c>
      <c r="AR45" s="81" t="e">
        <f t="shared" si="4"/>
        <v>#DIV/0!</v>
      </c>
      <c r="AS45" s="81" t="e">
        <f t="shared" si="5"/>
        <v>#DIV/0!</v>
      </c>
      <c r="AT45" s="113"/>
      <c r="AU45" s="113"/>
      <c r="AV45" s="113"/>
      <c r="AW45" s="113"/>
      <c r="AX45" s="113"/>
      <c r="AZ45" s="105"/>
    </row>
    <row r="46" spans="1:52" x14ac:dyDescent="0.2">
      <c r="A46" s="119"/>
      <c r="B46" s="13">
        <v>33</v>
      </c>
      <c r="C46" s="14" t="s">
        <v>37</v>
      </c>
      <c r="D46" s="22" t="s">
        <v>80</v>
      </c>
      <c r="E46" s="49" t="s">
        <v>102</v>
      </c>
      <c r="F46" s="35"/>
      <c r="G46" s="31"/>
      <c r="H46" s="31"/>
      <c r="I46" s="31"/>
      <c r="J46" s="31"/>
      <c r="K46" s="31"/>
      <c r="L46" s="63"/>
      <c r="M46" s="105"/>
      <c r="N46" s="59"/>
      <c r="O46" s="59"/>
      <c r="P46" s="59"/>
      <c r="Q46" s="59"/>
      <c r="R46" s="59"/>
      <c r="S46" s="59"/>
      <c r="T46" s="59"/>
      <c r="U46" s="74"/>
      <c r="V46" s="75" t="s">
        <v>104</v>
      </c>
      <c r="W46" s="76" t="e">
        <f t="shared" si="16"/>
        <v>#DIV/0!</v>
      </c>
      <c r="X46" s="76" t="e">
        <f t="shared" si="17"/>
        <v>#DIV/0!</v>
      </c>
      <c r="Y46" s="76" t="e">
        <f t="shared" si="18"/>
        <v>#DIV/0!</v>
      </c>
      <c r="Z46" s="76" t="e">
        <f t="shared" si="19"/>
        <v>#DIV/0!</v>
      </c>
      <c r="AA46" s="76" t="e">
        <f t="shared" si="20"/>
        <v>#DIV/0!</v>
      </c>
      <c r="AB46" s="77"/>
      <c r="AC46" s="78" t="e">
        <f>IF(W46&lt;1,W46,100%)</f>
        <v>#DIV/0!</v>
      </c>
      <c r="AD46" s="78" t="e">
        <f t="shared" si="27"/>
        <v>#DIV/0!</v>
      </c>
      <c r="AE46" s="78" t="e">
        <f t="shared" si="27"/>
        <v>#DIV/0!</v>
      </c>
      <c r="AF46" s="78" t="e">
        <f t="shared" si="27"/>
        <v>#DIV/0!</v>
      </c>
      <c r="AG46" s="78" t="e">
        <f t="shared" si="27"/>
        <v>#DIV/0!</v>
      </c>
      <c r="AH46" s="79"/>
      <c r="AI46" s="80" t="e">
        <f t="shared" si="26"/>
        <v>#DIV/0!</v>
      </c>
      <c r="AJ46" s="80" t="e">
        <f t="shared" si="22"/>
        <v>#DIV/0!</v>
      </c>
      <c r="AK46" s="80" t="e">
        <f t="shared" si="22"/>
        <v>#DIV/0!</v>
      </c>
      <c r="AL46" s="80" t="e">
        <f t="shared" si="22"/>
        <v>#DIV/0!</v>
      </c>
      <c r="AM46" s="80" t="e">
        <f t="shared" si="22"/>
        <v>#DIV/0!</v>
      </c>
      <c r="AN46" s="79"/>
      <c r="AO46" s="81" t="e">
        <f t="shared" si="1"/>
        <v>#DIV/0!</v>
      </c>
      <c r="AP46" s="81" t="e">
        <f t="shared" si="2"/>
        <v>#DIV/0!</v>
      </c>
      <c r="AQ46" s="81" t="e">
        <f t="shared" si="3"/>
        <v>#DIV/0!</v>
      </c>
      <c r="AR46" s="81" t="e">
        <f t="shared" si="4"/>
        <v>#DIV/0!</v>
      </c>
      <c r="AS46" s="81" t="e">
        <f t="shared" si="5"/>
        <v>#DIV/0!</v>
      </c>
      <c r="AT46" s="113"/>
      <c r="AU46" s="113"/>
      <c r="AV46" s="113"/>
      <c r="AW46" s="113"/>
      <c r="AX46" s="113"/>
      <c r="AZ46" s="105"/>
    </row>
    <row r="47" spans="1:52" ht="65" thickBot="1" x14ac:dyDescent="0.25">
      <c r="A47" s="120"/>
      <c r="B47" s="27">
        <v>34</v>
      </c>
      <c r="C47" s="28" t="s">
        <v>38</v>
      </c>
      <c r="D47" s="29" t="s">
        <v>81</v>
      </c>
      <c r="E47" s="46" t="s">
        <v>97</v>
      </c>
      <c r="F47" s="37"/>
      <c r="G47" s="33"/>
      <c r="H47" s="33"/>
      <c r="I47" s="33"/>
      <c r="J47" s="33"/>
      <c r="K47" s="33"/>
      <c r="L47" s="68"/>
      <c r="M47" s="106"/>
      <c r="N47" s="59"/>
      <c r="O47" s="59"/>
      <c r="P47" s="59"/>
      <c r="Q47" s="59"/>
      <c r="R47" s="59"/>
      <c r="S47" s="59"/>
      <c r="T47" s="59"/>
      <c r="U47" s="74"/>
      <c r="V47" s="75" t="s">
        <v>105</v>
      </c>
      <c r="W47" s="79"/>
      <c r="X47" s="79"/>
      <c r="Y47" s="79"/>
      <c r="Z47" s="79"/>
      <c r="AA47" s="79"/>
      <c r="AB47" s="78"/>
      <c r="AC47" s="80">
        <f>IF(G47=F47,100%,0%)</f>
        <v>1</v>
      </c>
      <c r="AD47" s="80">
        <f>IF(H47=F47,100%,0%)</f>
        <v>1</v>
      </c>
      <c r="AE47" s="80">
        <f>IF(I47=F47,100%,0%)</f>
        <v>1</v>
      </c>
      <c r="AF47" s="80">
        <f>IF(J47=F47,100%,0%)</f>
        <v>1</v>
      </c>
      <c r="AG47" s="80">
        <f>IF(K47=F47,100%,0%)</f>
        <v>1</v>
      </c>
      <c r="AH47" s="79"/>
      <c r="AI47" s="80">
        <f t="shared" si="26"/>
        <v>1</v>
      </c>
      <c r="AJ47" s="80">
        <f t="shared" si="22"/>
        <v>1</v>
      </c>
      <c r="AK47" s="80">
        <f t="shared" si="22"/>
        <v>1</v>
      </c>
      <c r="AL47" s="80">
        <f t="shared" si="22"/>
        <v>1</v>
      </c>
      <c r="AM47" s="80">
        <f t="shared" si="22"/>
        <v>1</v>
      </c>
      <c r="AN47" s="79"/>
      <c r="AO47" s="81">
        <f t="shared" si="1"/>
        <v>0</v>
      </c>
      <c r="AP47" s="81">
        <f t="shared" si="2"/>
        <v>0</v>
      </c>
      <c r="AQ47" s="81">
        <f t="shared" si="3"/>
        <v>0</v>
      </c>
      <c r="AR47" s="81">
        <f t="shared" si="4"/>
        <v>0</v>
      </c>
      <c r="AS47" s="81">
        <f t="shared" si="5"/>
        <v>0</v>
      </c>
      <c r="AT47" s="114"/>
      <c r="AU47" s="114"/>
      <c r="AV47" s="114"/>
      <c r="AW47" s="114"/>
      <c r="AX47" s="114"/>
      <c r="AZ47" s="106"/>
    </row>
    <row r="48" spans="1:52" ht="34" thickTop="1" thickBot="1" x14ac:dyDescent="0.25">
      <c r="A48" s="102" t="s">
        <v>27</v>
      </c>
      <c r="B48" s="10">
        <v>35</v>
      </c>
      <c r="C48" s="11" t="s">
        <v>26</v>
      </c>
      <c r="D48" s="12" t="s">
        <v>84</v>
      </c>
      <c r="E48" s="51" t="s">
        <v>131</v>
      </c>
      <c r="F48" s="34"/>
      <c r="G48" s="30"/>
      <c r="H48" s="30"/>
      <c r="I48" s="30"/>
      <c r="J48" s="30"/>
      <c r="K48" s="30"/>
      <c r="L48" s="62"/>
      <c r="M48" s="61"/>
      <c r="N48" s="86"/>
      <c r="O48" s="86"/>
      <c r="P48" s="86"/>
      <c r="Q48" s="86"/>
      <c r="R48" s="86"/>
      <c r="S48" s="86"/>
      <c r="T48" s="86"/>
      <c r="U48" s="59"/>
      <c r="V48" s="39" t="s">
        <v>104</v>
      </c>
      <c r="W48" s="70" t="e">
        <f>G48/F48</f>
        <v>#DIV/0!</v>
      </c>
      <c r="X48" s="70" t="e">
        <f>H48/F48</f>
        <v>#DIV/0!</v>
      </c>
      <c r="Y48" s="70" t="e">
        <f>I48/F48</f>
        <v>#DIV/0!</v>
      </c>
      <c r="Z48" s="70" t="e">
        <f>J48/F48</f>
        <v>#DIV/0!</v>
      </c>
      <c r="AA48" s="70" t="e">
        <f>K48/F48</f>
        <v>#DIV/0!</v>
      </c>
      <c r="AC48" s="69" t="e">
        <f>IF(W48&lt;1,W48,100%)</f>
        <v>#DIV/0!</v>
      </c>
      <c r="AD48" s="69" t="e">
        <f t="shared" ref="AD48:AG48" si="28">IF(X48&lt;1,X48,100%)</f>
        <v>#DIV/0!</v>
      </c>
      <c r="AE48" s="69" t="e">
        <f t="shared" si="28"/>
        <v>#DIV/0!</v>
      </c>
      <c r="AF48" s="69" t="e">
        <f t="shared" si="28"/>
        <v>#DIV/0!</v>
      </c>
      <c r="AG48" s="69" t="e">
        <f t="shared" si="28"/>
        <v>#DIV/0!</v>
      </c>
      <c r="AI48" s="71" t="e">
        <f t="shared" si="26"/>
        <v>#DIV/0!</v>
      </c>
      <c r="AJ48" s="71" t="e">
        <f t="shared" si="22"/>
        <v>#DIV/0!</v>
      </c>
      <c r="AK48" s="71" t="e">
        <f t="shared" si="22"/>
        <v>#DIV/0!</v>
      </c>
      <c r="AL48" s="71" t="e">
        <f t="shared" si="22"/>
        <v>#DIV/0!</v>
      </c>
      <c r="AM48" s="71" t="e">
        <f t="shared" si="22"/>
        <v>#DIV/0!</v>
      </c>
      <c r="AO48" s="73" t="e">
        <f t="shared" si="1"/>
        <v>#DIV/0!</v>
      </c>
      <c r="AP48" s="73" t="e">
        <f t="shared" si="2"/>
        <v>#DIV/0!</v>
      </c>
      <c r="AQ48" s="73" t="e">
        <f t="shared" si="3"/>
        <v>#DIV/0!</v>
      </c>
      <c r="AR48" s="73" t="e">
        <f t="shared" si="4"/>
        <v>#DIV/0!</v>
      </c>
      <c r="AS48" s="73" t="e">
        <f t="shared" si="5"/>
        <v>#DIV/0!</v>
      </c>
      <c r="AT48" s="84" t="e">
        <f>AO48*M48</f>
        <v>#DIV/0!</v>
      </c>
      <c r="AU48" s="84" t="e">
        <f>AP48*M48</f>
        <v>#DIV/0!</v>
      </c>
      <c r="AV48" s="84" t="e">
        <f>AQ48*M48</f>
        <v>#DIV/0!</v>
      </c>
      <c r="AW48" s="84" t="e">
        <f>AR48*M48</f>
        <v>#DIV/0!</v>
      </c>
      <c r="AX48" s="84" t="e">
        <f>AS48*M48</f>
        <v>#DIV/0!</v>
      </c>
      <c r="AZ48" s="61">
        <v>0.1</v>
      </c>
    </row>
    <row r="49" spans="1:52" ht="47" customHeight="1" thickTop="1" thickBot="1" x14ac:dyDescent="0.25">
      <c r="A49" s="124" t="s">
        <v>62</v>
      </c>
      <c r="B49" s="125"/>
      <c r="C49" s="125"/>
      <c r="D49" s="126"/>
      <c r="E49" s="103" t="s">
        <v>95</v>
      </c>
      <c r="F49" s="1">
        <v>1</v>
      </c>
      <c r="G49" s="83" t="e">
        <f>SUM(AT13:AT48)</f>
        <v>#DIV/0!</v>
      </c>
      <c r="H49" s="83" t="e">
        <f>SUM(AU13:AU48)</f>
        <v>#DIV/0!</v>
      </c>
      <c r="I49" s="83" t="e">
        <f>SUM(AV13:AV48)</f>
        <v>#DIV/0!</v>
      </c>
      <c r="J49" s="83" t="e">
        <f>SUM(AW13:AW48)</f>
        <v>#DIV/0!</v>
      </c>
      <c r="K49" s="83" t="e">
        <f>SUM(AX13:AX48)</f>
        <v>#DIV/0!</v>
      </c>
      <c r="L49" s="6"/>
      <c r="M49" s="82">
        <f>SUM(M13:M48)</f>
        <v>0</v>
      </c>
      <c r="N49" s="85"/>
      <c r="O49" s="85"/>
      <c r="P49" s="85"/>
      <c r="Q49" s="85"/>
      <c r="R49" s="85"/>
      <c r="S49" s="85"/>
      <c r="T49" s="85"/>
      <c r="U49" s="57"/>
      <c r="AT49" s="60" t="e">
        <f>SUM(AT13:AT48)</f>
        <v>#DIV/0!</v>
      </c>
      <c r="AU49" s="60" t="e">
        <f>SUM(AU13:AU48)</f>
        <v>#DIV/0!</v>
      </c>
      <c r="AV49" s="60" t="e">
        <f>SUM(AV13:AV48)</f>
        <v>#DIV/0!</v>
      </c>
      <c r="AW49" s="60" t="e">
        <f>SUM(AW13:AW48)</f>
        <v>#DIV/0!</v>
      </c>
      <c r="AX49" s="60" t="e">
        <f>SUM(AX13:AX48)</f>
        <v>#DIV/0!</v>
      </c>
      <c r="AZ49" s="60">
        <f>SUM(AZ13:AZ48)</f>
        <v>1.0000000000000002</v>
      </c>
    </row>
    <row r="50" spans="1:52" ht="17" thickTop="1" x14ac:dyDescent="0.2"/>
  </sheetData>
  <mergeCells count="83">
    <mergeCell ref="F11:K11"/>
    <mergeCell ref="L11:M11"/>
    <mergeCell ref="A13:A17"/>
    <mergeCell ref="M13:M17"/>
    <mergeCell ref="AT13:AT17"/>
    <mergeCell ref="AV13:AV17"/>
    <mergeCell ref="AW13:AW17"/>
    <mergeCell ref="AX13:AX17"/>
    <mergeCell ref="AZ13:AZ17"/>
    <mergeCell ref="A18:A20"/>
    <mergeCell ref="M18:M20"/>
    <mergeCell ref="AT18:AT20"/>
    <mergeCell ref="AU18:AU20"/>
    <mergeCell ref="AV18:AV20"/>
    <mergeCell ref="AW18:AW20"/>
    <mergeCell ref="AU13:AU17"/>
    <mergeCell ref="AX18:AX20"/>
    <mergeCell ref="AZ18:AZ20"/>
    <mergeCell ref="A21:A25"/>
    <mergeCell ref="M21:M25"/>
    <mergeCell ref="AT21:AT25"/>
    <mergeCell ref="AU21:AU25"/>
    <mergeCell ref="AV21:AV25"/>
    <mergeCell ref="AW21:AW25"/>
    <mergeCell ref="AX21:AX25"/>
    <mergeCell ref="AZ21:AZ25"/>
    <mergeCell ref="AX26:AX27"/>
    <mergeCell ref="AZ26:AZ27"/>
    <mergeCell ref="A28:A30"/>
    <mergeCell ref="M28:M30"/>
    <mergeCell ref="AT28:AT30"/>
    <mergeCell ref="AU28:AU30"/>
    <mergeCell ref="AV28:AV30"/>
    <mergeCell ref="AW28:AW30"/>
    <mergeCell ref="AX28:AX30"/>
    <mergeCell ref="AZ28:AZ30"/>
    <mergeCell ref="A26:A27"/>
    <mergeCell ref="M26:M27"/>
    <mergeCell ref="AT26:AT27"/>
    <mergeCell ref="AU26:AU27"/>
    <mergeCell ref="AV26:AV27"/>
    <mergeCell ref="AW26:AW27"/>
    <mergeCell ref="AX31:AX33"/>
    <mergeCell ref="AZ31:AZ33"/>
    <mergeCell ref="A34:A36"/>
    <mergeCell ref="M34:M36"/>
    <mergeCell ref="AT34:AT36"/>
    <mergeCell ref="AU34:AU36"/>
    <mergeCell ref="AV34:AV36"/>
    <mergeCell ref="AW34:AW36"/>
    <mergeCell ref="AX34:AX36"/>
    <mergeCell ref="AZ34:AZ36"/>
    <mergeCell ref="A31:A33"/>
    <mergeCell ref="M31:M33"/>
    <mergeCell ref="AT31:AT33"/>
    <mergeCell ref="AU31:AU33"/>
    <mergeCell ref="AV31:AV33"/>
    <mergeCell ref="AW31:AW33"/>
    <mergeCell ref="AX37:AX40"/>
    <mergeCell ref="AZ37:AZ40"/>
    <mergeCell ref="A41:A43"/>
    <mergeCell ref="M41:M43"/>
    <mergeCell ref="AT41:AT43"/>
    <mergeCell ref="AU41:AU43"/>
    <mergeCell ref="AV41:AV43"/>
    <mergeCell ref="AW41:AW43"/>
    <mergeCell ref="AX41:AX43"/>
    <mergeCell ref="AZ41:AZ43"/>
    <mergeCell ref="A37:A40"/>
    <mergeCell ref="M37:M40"/>
    <mergeCell ref="AT37:AT40"/>
    <mergeCell ref="AU37:AU40"/>
    <mergeCell ref="AV37:AV40"/>
    <mergeCell ref="AW37:AW40"/>
    <mergeCell ref="AX44:AX47"/>
    <mergeCell ref="AZ44:AZ47"/>
    <mergeCell ref="A49:D49"/>
    <mergeCell ref="A44:A47"/>
    <mergeCell ref="M44:M47"/>
    <mergeCell ref="AT44:AT47"/>
    <mergeCell ref="AU44:AU47"/>
    <mergeCell ref="AV44:AV47"/>
    <mergeCell ref="AW44:AW47"/>
  </mergeCells>
  <pageMargins left="0.7" right="0.7" top="0.75" bottom="0.75" header="0.3" footer="0.3"/>
  <pageSetup paperSize="8" scale="40" orientation="landscape" horizontalDpi="0" verticalDpi="0"/>
  <headerFooter>
    <oddHeader>&amp;L&amp;"Calibri,Regular"&amp;K000000© Canvassco 2016&amp;C&amp;"Calibri,Regular"&amp;K000000&amp;D | &amp;T&amp;R&amp;"Calibri,Regular"&amp;K000000&amp;A</oddHeader>
    <oddFooter>&amp;F</oddFooter>
  </headerFooter>
  <rowBreaks count="1" manualBreakCount="1">
    <brk id="49" max="16383" man="1"/>
  </rowBreaks>
  <colBreaks count="1" manualBreakCount="1">
    <brk id="13" max="1048575" man="1"/>
  </colBreaks>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Assessment</vt:lpstr>
      <vt:lpstr>Assessment - Blank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2016-04-12T03:38:28Z</dcterms:created>
  <dcterms:modified xsi:type="dcterms:W3CDTF">2016-04-22T04:33:53Z</dcterms:modified>
</cp:coreProperties>
</file>